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00" windowHeight="9630"/>
  </bookViews>
  <sheets>
    <sheet name="ანალიზი" sheetId="41" r:id="rId1"/>
    <sheet name="იმერეთი სრული" sheetId="31" r:id="rId2"/>
    <sheet name="Sheet7" sheetId="40" r:id="rId3"/>
    <sheet name="Sheet9" sheetId="42" r:id="rId4"/>
    <sheet name="Sheet11" sheetId="44" r:id="rId5"/>
  </sheets>
  <definedNames>
    <definedName name="_xlnm._FilterDatabase" localSheetId="1" hidden="1">'იმერეთი სრული'!$A$1:$J$722</definedName>
    <definedName name="_xlnm.Print_Area" localSheetId="1">'იმერეთი სრული'!$A$1:$I$722</definedName>
  </definedNames>
  <calcPr calcId="145621"/>
  <pivotCaches>
    <pivotCache cacheId="31" r:id="rId6"/>
    <pivotCache cacheId="37" r:id="rId7"/>
    <pivotCache cacheId="41" r:id="rId8"/>
  </pivotCaches>
</workbook>
</file>

<file path=xl/calcChain.xml><?xml version="1.0" encoding="utf-8"?>
<calcChain xmlns="http://schemas.openxmlformats.org/spreadsheetml/2006/main">
  <c r="K15" i="41" l="1"/>
  <c r="K5" i="41"/>
  <c r="K6" i="41"/>
  <c r="K7" i="41"/>
  <c r="K8" i="41"/>
  <c r="K9" i="41"/>
  <c r="K10" i="41"/>
  <c r="K11" i="41"/>
  <c r="K12" i="41"/>
  <c r="K13" i="41"/>
  <c r="K14" i="41"/>
  <c r="K4" i="41"/>
  <c r="E19" i="31" l="1"/>
  <c r="I4" i="31" l="1"/>
  <c r="H4" i="31"/>
  <c r="I45" i="31"/>
  <c r="H45" i="31"/>
  <c r="I104" i="31"/>
  <c r="H104" i="31"/>
  <c r="I182" i="31"/>
  <c r="H182" i="31"/>
  <c r="I246" i="31"/>
  <c r="H246" i="31"/>
  <c r="I311" i="31"/>
  <c r="H311" i="31"/>
  <c r="I379" i="31"/>
  <c r="H379" i="31"/>
  <c r="I436" i="31"/>
  <c r="H436" i="31"/>
  <c r="I502" i="31"/>
  <c r="H502" i="31"/>
  <c r="I577" i="31"/>
  <c r="H577" i="31"/>
  <c r="I671" i="31"/>
  <c r="H671" i="31"/>
  <c r="I2" i="31" l="1"/>
  <c r="H2" i="31"/>
  <c r="E673" i="31"/>
  <c r="E658" i="31"/>
  <c r="E641" i="31"/>
  <c r="E612" i="31"/>
  <c r="E606" i="31"/>
  <c r="E599" i="31"/>
  <c r="E565" i="31"/>
  <c r="E526" i="31"/>
  <c r="E449" i="31"/>
  <c r="E287" i="31"/>
  <c r="E236" i="31"/>
  <c r="E156" i="31"/>
  <c r="E95" i="31"/>
  <c r="E80" i="31"/>
  <c r="E75" i="31"/>
  <c r="E32" i="31"/>
  <c r="E11" i="31"/>
  <c r="E717" i="31" l="1"/>
  <c r="E713" i="31"/>
  <c r="E707" i="31"/>
  <c r="E702" i="31"/>
  <c r="E698" i="31"/>
  <c r="E696" i="31"/>
  <c r="E690" i="31"/>
  <c r="E686" i="31"/>
  <c r="E684" i="31"/>
  <c r="E636" i="31"/>
  <c r="E629" i="31"/>
  <c r="E620" i="31"/>
  <c r="E595" i="31"/>
  <c r="E593" i="31"/>
  <c r="E584" i="31"/>
  <c r="E579" i="31"/>
  <c r="E575" i="31"/>
  <c r="E560" i="31"/>
  <c r="E556" i="31"/>
  <c r="E551" i="31"/>
  <c r="E549" i="31"/>
  <c r="E542" i="31"/>
  <c r="E533" i="31"/>
  <c r="E518" i="31"/>
  <c r="E514" i="31"/>
  <c r="E509" i="31"/>
  <c r="E504" i="31"/>
  <c r="E498" i="31"/>
  <c r="E493" i="31"/>
  <c r="E490" i="31"/>
  <c r="E488" i="31"/>
  <c r="E486" i="31"/>
  <c r="E478" i="31"/>
  <c r="E475" i="31"/>
  <c r="E473" i="31"/>
  <c r="E467" i="31"/>
  <c r="E463" i="31"/>
  <c r="E460" i="31"/>
  <c r="E445" i="31"/>
  <c r="E440" i="31"/>
  <c r="E438" i="31"/>
  <c r="E430" i="31"/>
  <c r="E421" i="31"/>
  <c r="E419" i="31"/>
  <c r="E415" i="31"/>
  <c r="E407" i="31"/>
  <c r="E396" i="31"/>
  <c r="E394" i="31"/>
  <c r="E390" i="31"/>
  <c r="E376" i="31"/>
  <c r="E370" i="31"/>
  <c r="E353" i="31"/>
  <c r="E349" i="31"/>
  <c r="E343" i="31"/>
  <c r="E340" i="31"/>
  <c r="E336" i="31"/>
  <c r="E332" i="31"/>
  <c r="E329" i="31"/>
  <c r="E325" i="31"/>
  <c r="E322" i="31"/>
  <c r="E313" i="31"/>
  <c r="E308" i="31"/>
  <c r="E300" i="31"/>
  <c r="E295" i="31"/>
  <c r="E281" i="31"/>
  <c r="E277" i="31"/>
  <c r="E275" i="31"/>
  <c r="E268" i="31"/>
  <c r="E266" i="31"/>
  <c r="E264" i="31"/>
  <c r="E252" i="31"/>
  <c r="E250" i="31"/>
  <c r="E248" i="31"/>
  <c r="E244" i="31"/>
  <c r="E240" i="31"/>
  <c r="E234" i="31"/>
  <c r="E232" i="31"/>
  <c r="E229" i="31"/>
  <c r="E226" i="31"/>
  <c r="E223" i="31"/>
  <c r="E219" i="31"/>
  <c r="E213" i="31"/>
  <c r="E211" i="31"/>
  <c r="E204" i="31"/>
  <c r="E201" i="31"/>
  <c r="E196" i="31"/>
  <c r="E193" i="31"/>
  <c r="E190" i="31"/>
  <c r="E184" i="31"/>
  <c r="E172" i="31"/>
  <c r="E168" i="31"/>
  <c r="E163" i="31"/>
  <c r="E152" i="31"/>
  <c r="E147" i="31"/>
  <c r="E145" i="31"/>
  <c r="E140" i="31"/>
  <c r="E138" i="31"/>
  <c r="E135" i="31"/>
  <c r="E127" i="31"/>
  <c r="E124" i="31"/>
  <c r="E121" i="31"/>
  <c r="E119" i="31"/>
  <c r="E116" i="31"/>
  <c r="E113" i="31"/>
  <c r="E106" i="31"/>
  <c r="E102" i="31"/>
  <c r="E91" i="31"/>
  <c r="E88" i="31"/>
  <c r="E83" i="31"/>
  <c r="E72" i="31"/>
  <c r="E66" i="31"/>
  <c r="E63" i="31"/>
  <c r="E59" i="31"/>
  <c r="E56" i="31"/>
  <c r="E53" i="31"/>
  <c r="E50" i="31"/>
  <c r="E47" i="31"/>
  <c r="E39" i="31"/>
  <c r="E37" i="31"/>
  <c r="E30" i="31"/>
  <c r="E28" i="31"/>
  <c r="E17" i="31"/>
  <c r="E9" i="31"/>
  <c r="E6" i="31"/>
  <c r="E45" i="31" l="1"/>
  <c r="E104" i="31"/>
  <c r="E436" i="31"/>
  <c r="E671" i="31"/>
  <c r="E182" i="31"/>
  <c r="E502" i="31"/>
  <c r="E246" i="31"/>
  <c r="E577" i="31"/>
  <c r="E4" i="31"/>
  <c r="E379" i="31"/>
  <c r="E311" i="31"/>
  <c r="E2" i="31" l="1"/>
</calcChain>
</file>

<file path=xl/comments1.xml><?xml version="1.0" encoding="utf-8"?>
<comments xmlns="http://schemas.openxmlformats.org/spreadsheetml/2006/main">
  <authors>
    <author>Author</author>
  </authors>
  <commentList>
    <comment ref="D34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გადმოტანილია საირხედან</t>
        </r>
      </text>
    </comment>
  </commentList>
</comments>
</file>

<file path=xl/sharedStrings.xml><?xml version="1.0" encoding="utf-8"?>
<sst xmlns="http://schemas.openxmlformats.org/spreadsheetml/2006/main" count="3124" uniqueCount="622">
  <si>
    <t>ახალდაბა</t>
  </si>
  <si>
    <t>ზვარე</t>
  </si>
  <si>
    <t>კვირიკე</t>
  </si>
  <si>
    <t>ლეღვა</t>
  </si>
  <si>
    <t>დიდვაკე</t>
  </si>
  <si>
    <t>დაბაძველი</t>
  </si>
  <si>
    <t>თერნალი</t>
  </si>
  <si>
    <t>ვანი</t>
  </si>
  <si>
    <t>ტბეთი</t>
  </si>
  <si>
    <t>შუბანი</t>
  </si>
  <si>
    <t>ჭალა</t>
  </si>
  <si>
    <t>ახალშენი</t>
  </si>
  <si>
    <t>ახალსოფელი</t>
  </si>
  <si>
    <t>ეწერი</t>
  </si>
  <si>
    <t>გომი</t>
  </si>
  <si>
    <t>იანეთი</t>
  </si>
  <si>
    <t>ამაღლება</t>
  </si>
  <si>
    <t>ხევი</t>
  </si>
  <si>
    <t>ზენობანი</t>
  </si>
  <si>
    <t>იმერეთი</t>
  </si>
  <si>
    <t>ქ. ქუთაისი</t>
  </si>
  <si>
    <t>ქ. ბაღდათი</t>
  </si>
  <si>
    <t>დიმი</t>
  </si>
  <si>
    <t>საიმედო</t>
  </si>
  <si>
    <t>ვარციხე</t>
  </si>
  <si>
    <t>ზედა ზეგანი</t>
  </si>
  <si>
    <t>ნებიერეთი</t>
  </si>
  <si>
    <t>ქვედა ზეგანი</t>
  </si>
  <si>
    <t>წიფა</t>
  </si>
  <si>
    <t>მეორე ობჩა</t>
  </si>
  <si>
    <t>ნერგეეთი</t>
  </si>
  <si>
    <t>დაფენილი</t>
  </si>
  <si>
    <t>ზედა დიმი</t>
  </si>
  <si>
    <t>წაბლარასხევი</t>
  </si>
  <si>
    <t>წყალთაშუა</t>
  </si>
  <si>
    <t>პირველი ობჩა</t>
  </si>
  <si>
    <t>როკითი</t>
  </si>
  <si>
    <t>დიდველა</t>
  </si>
  <si>
    <t>როხი</t>
  </si>
  <si>
    <t>საკრაულა</t>
  </si>
  <si>
    <t>ფერსათი</t>
  </si>
  <si>
    <t>წითელხევი</t>
  </si>
  <si>
    <t>ხანი</t>
  </si>
  <si>
    <t>ზეკარი</t>
  </si>
  <si>
    <t>კაკასხიდი</t>
  </si>
  <si>
    <t>ქ. ვანი</t>
  </si>
  <si>
    <t>ინაშაური</t>
  </si>
  <si>
    <t>ქვედა ბზვანი</t>
  </si>
  <si>
    <t>ზედა ბზვანი</t>
  </si>
  <si>
    <t>გადიდი</t>
  </si>
  <si>
    <t>ონჯოხეთი</t>
  </si>
  <si>
    <t>ზედა გორა</t>
  </si>
  <si>
    <t>დიხაშხო</t>
  </si>
  <si>
    <t>ისრითი</t>
  </si>
  <si>
    <t>ციხისუბანი</t>
  </si>
  <si>
    <t>ზედა ვანი</t>
  </si>
  <si>
    <t>ტყელვანი</t>
  </si>
  <si>
    <t>ზეინდარი</t>
  </si>
  <si>
    <t>შუა გორა</t>
  </si>
  <si>
    <t>მთისძირი</t>
  </si>
  <si>
    <t>ჭაგან-ჭყვიში</t>
  </si>
  <si>
    <t>ქვედა მუქედი</t>
  </si>
  <si>
    <t>ზედა მუქედი</t>
  </si>
  <si>
    <t>სალომინაო</t>
  </si>
  <si>
    <t>სალხინო</t>
  </si>
  <si>
    <t>საპრასია</t>
  </si>
  <si>
    <t>რომანეთი</t>
  </si>
  <si>
    <t>სულორი</t>
  </si>
  <si>
    <t>ტობანიერი</t>
  </si>
  <si>
    <t>ზედა ეწერ-ტობანიერი</t>
  </si>
  <si>
    <t>მიქელეფონი</t>
  </si>
  <si>
    <t>უხუთი</t>
  </si>
  <si>
    <t>იმერუხუთი</t>
  </si>
  <si>
    <t>ფერეთა</t>
  </si>
  <si>
    <t>ბაბოთი</t>
  </si>
  <si>
    <t>ყუმური</t>
  </si>
  <si>
    <t>დუცხუნი</t>
  </si>
  <si>
    <t>შუამთა</t>
  </si>
  <si>
    <t>ჭყვიში</t>
  </si>
  <si>
    <t>ციხესულორი</t>
  </si>
  <si>
    <t>ძულუხი</t>
  </si>
  <si>
    <t>ქ. ზესტაფონი</t>
  </si>
  <si>
    <t>ბეღლევი</t>
  </si>
  <si>
    <t>გამოღმა ბოსლევი</t>
  </si>
  <si>
    <t>გაღმა ბოსლევი</t>
  </si>
  <si>
    <t>დიდწიფელა</t>
  </si>
  <si>
    <t>მარცხენა რკვია</t>
  </si>
  <si>
    <t>მარჯვენა რკვია</t>
  </si>
  <si>
    <t>დილიკაური</t>
  </si>
  <si>
    <t>ქველეთუბანი</t>
  </si>
  <si>
    <t>ზედა საქარა</t>
  </si>
  <si>
    <t>ზოვრეთი</t>
  </si>
  <si>
    <t>ქვედა ილემი</t>
  </si>
  <si>
    <t>ზედა ილემი</t>
  </si>
  <si>
    <t>შუა კვალითი</t>
  </si>
  <si>
    <t>ქვედა კვალითი</t>
  </si>
  <si>
    <t>ალავერდი</t>
  </si>
  <si>
    <t>თვრინი</t>
  </si>
  <si>
    <t>კინოთი</t>
  </si>
  <si>
    <t>მწყერიციხე</t>
  </si>
  <si>
    <t>ტაბაკინი</t>
  </si>
  <si>
    <t>მეორე სვირი</t>
  </si>
  <si>
    <t>სადგური სვირი</t>
  </si>
  <si>
    <t>პირველი სვირი</t>
  </si>
  <si>
    <t>აჯამეთი</t>
  </si>
  <si>
    <t>სვეტმაღალი</t>
  </si>
  <si>
    <t>ცხენთარო</t>
  </si>
  <si>
    <t>სანახშირე</t>
  </si>
  <si>
    <t>ზედა წიფლავაკე</t>
  </si>
  <si>
    <t>მარტოთუბანი</t>
  </si>
  <si>
    <t>საღვინე</t>
  </si>
  <si>
    <t>ქვედა წიფლავაკე</t>
  </si>
  <si>
    <t>ფუთი</t>
  </si>
  <si>
    <t>ქვედა საზანო</t>
  </si>
  <si>
    <t>სასახლე</t>
  </si>
  <si>
    <t>ტყლაპი-ვაკე</t>
  </si>
  <si>
    <t>შიმშილაქედი</t>
  </si>
  <si>
    <t>ქვედა საქარა</t>
  </si>
  <si>
    <t>არგვეთა</t>
  </si>
  <si>
    <t>ჭალატყე</t>
  </si>
  <si>
    <t>შორაპანი</t>
  </si>
  <si>
    <t>შროშა</t>
  </si>
  <si>
    <t>ამსაისი</t>
  </si>
  <si>
    <t>საწაბლე</t>
  </si>
  <si>
    <t>ცხრაწყარო</t>
  </si>
  <si>
    <t>ზედა კვალითი</t>
  </si>
  <si>
    <t>ძლოურდანეთი</t>
  </si>
  <si>
    <t>ძირულა</t>
  </si>
  <si>
    <t>აჭარა</t>
  </si>
  <si>
    <t>დიდი განთიადი</t>
  </si>
  <si>
    <t>ვაშპარიანი</t>
  </si>
  <si>
    <t>ზედა წევა</t>
  </si>
  <si>
    <t>ლელაძისეული</t>
  </si>
  <si>
    <t>ქვედა წევა</t>
  </si>
  <si>
    <t>ღვერკი</t>
  </si>
  <si>
    <t>ქ. თერჯოლა</t>
  </si>
  <si>
    <t>ქვედა ალისუბანი</t>
  </si>
  <si>
    <t>ზარნაძეები</t>
  </si>
  <si>
    <t>ზედა ალისუბანი</t>
  </si>
  <si>
    <t>თხილთაწყარო</t>
  </si>
  <si>
    <t>მაჩიტაური</t>
  </si>
  <si>
    <t>ბოსელა</t>
  </si>
  <si>
    <t>ბარდუბანი</t>
  </si>
  <si>
    <t>სათემო</t>
  </si>
  <si>
    <t>გოგნი</t>
  </si>
  <si>
    <t>გოდოგანი</t>
  </si>
  <si>
    <t>ნაგარევი</t>
  </si>
  <si>
    <t>ჭალასთავი</t>
  </si>
  <si>
    <t>ზედა საზანო</t>
  </si>
  <si>
    <t>დელტასუბანი</t>
  </si>
  <si>
    <t>მუჯირეთი</t>
  </si>
  <si>
    <t>სკანდე</t>
  </si>
  <si>
    <t>ჩიხორი</t>
  </si>
  <si>
    <t>ზედა სიმონეთი</t>
  </si>
  <si>
    <t>თუზი</t>
  </si>
  <si>
    <t>ვარდიგორა</t>
  </si>
  <si>
    <t>თავასა</t>
  </si>
  <si>
    <t>კაკაბოური</t>
  </si>
  <si>
    <t>ჯგილათი</t>
  </si>
  <si>
    <t>კვახჭირი</t>
  </si>
  <si>
    <t>ოდილაური</t>
  </si>
  <si>
    <t>სარბევი</t>
  </si>
  <si>
    <t>ნახშირღელე</t>
  </si>
  <si>
    <t>ნავენახევი</t>
  </si>
  <si>
    <t>რუფოთი</t>
  </si>
  <si>
    <t>ტელეფა</t>
  </si>
  <si>
    <t>სიქთარვა</t>
  </si>
  <si>
    <t>ქვედა სიმონეთი</t>
  </si>
  <si>
    <t>ღვანკითი</t>
  </si>
  <si>
    <t>ჩხარი</t>
  </si>
  <si>
    <t>ჩხარი-მაცხოვარი</t>
  </si>
  <si>
    <t>ძევრი</t>
  </si>
  <si>
    <t>ოქონა</t>
  </si>
  <si>
    <t>სეფარეთი</t>
  </si>
  <si>
    <t>ჭოგნარი</t>
  </si>
  <si>
    <t>ქ. სამტრედია</t>
  </si>
  <si>
    <t>დაბა კულაში</t>
  </si>
  <si>
    <t>ბაში</t>
  </si>
  <si>
    <t>გამოჩინებული</t>
  </si>
  <si>
    <t>გომმუხაყრუა</t>
  </si>
  <si>
    <t>გომნატეხები</t>
  </si>
  <si>
    <t>დაბლა ეწერი</t>
  </si>
  <si>
    <t>დაფნარი</t>
  </si>
  <si>
    <t>დობირო</t>
  </si>
  <si>
    <t>ზედა ეწერი</t>
  </si>
  <si>
    <t>კეთილაური</t>
  </si>
  <si>
    <t>ცივწყალა</t>
  </si>
  <si>
    <t>გორმაღალი</t>
  </si>
  <si>
    <t>დიდი ჯიხაიში</t>
  </si>
  <si>
    <t>პატარა ეწერი</t>
  </si>
  <si>
    <t>გვიმრალა</t>
  </si>
  <si>
    <t>კეჭინარი</t>
  </si>
  <si>
    <t>ოჭოფა</t>
  </si>
  <si>
    <t>ჯიქთუბანი</t>
  </si>
  <si>
    <t>მელაური</t>
  </si>
  <si>
    <t>მიწაბოგირა</t>
  </si>
  <si>
    <t>ხიბლარი</t>
  </si>
  <si>
    <t>ნაბაკევი</t>
  </si>
  <si>
    <t>ნინუაკუთხე</t>
  </si>
  <si>
    <t>ჩხენიში</t>
  </si>
  <si>
    <t>ხუნჯულაური</t>
  </si>
  <si>
    <t>დიდი ოფეთი</t>
  </si>
  <si>
    <t>მტერჩვეული</t>
  </si>
  <si>
    <t>პატარა ოფეთი</t>
  </si>
  <si>
    <t>საჯავახო</t>
  </si>
  <si>
    <t>ტოლები</t>
  </si>
  <si>
    <t>ბუღნარა</t>
  </si>
  <si>
    <t>ვაზისუბანი</t>
  </si>
  <si>
    <t>ზემო ნოღა</t>
  </si>
  <si>
    <t>ზემო ტოლები</t>
  </si>
  <si>
    <t>ქვემო ნოღა</t>
  </si>
  <si>
    <t>ღანირი</t>
  </si>
  <si>
    <t>ჭაგანი</t>
  </si>
  <si>
    <t>ქ. საჩხერე</t>
  </si>
  <si>
    <t>არგვეთი</t>
  </si>
  <si>
    <t>ბახიოთი</t>
  </si>
  <si>
    <t>იტავაზა</t>
  </si>
  <si>
    <t>იცქისი</t>
  </si>
  <si>
    <t>მახათაური</t>
  </si>
  <si>
    <t>სავანე</t>
  </si>
  <si>
    <t>შალაური</t>
  </si>
  <si>
    <t>ცხამი</t>
  </si>
  <si>
    <t>გორისა</t>
  </si>
  <si>
    <t>გამოღმა არგვეთი</t>
  </si>
  <si>
    <t>კორბოული</t>
  </si>
  <si>
    <t>ნიგვზარა</t>
  </si>
  <si>
    <t>შომახეთი</t>
  </si>
  <si>
    <t>ივანწმინდა</t>
  </si>
  <si>
    <t>მერჯევი</t>
  </si>
  <si>
    <t>საირხე</t>
  </si>
  <si>
    <t>კალვათა</t>
  </si>
  <si>
    <t>ჭორვილა</t>
  </si>
  <si>
    <t>სარეკი</t>
  </si>
  <si>
    <t>ბაჯითი</t>
  </si>
  <si>
    <t>ქორეთი</t>
  </si>
  <si>
    <t>ჩიხა</t>
  </si>
  <si>
    <t>დუნთა</t>
  </si>
  <si>
    <t>ზედა ორღული</t>
  </si>
  <si>
    <t>სხვიტორი</t>
  </si>
  <si>
    <t>ქვედა ორღული</t>
  </si>
  <si>
    <t>ცხომარეთი</t>
  </si>
  <si>
    <t>მოხვა</t>
  </si>
  <si>
    <t>დარყა</t>
  </si>
  <si>
    <t>დრბო</t>
  </si>
  <si>
    <t>პერევი</t>
  </si>
  <si>
    <t>საკოხია</t>
  </si>
  <si>
    <t>სპეთი</t>
  </si>
  <si>
    <t>ღონა</t>
  </si>
  <si>
    <t>ჭურნალი</t>
  </si>
  <si>
    <t>ჯრია</t>
  </si>
  <si>
    <t>ჭალოვანი</t>
  </si>
  <si>
    <t>ვაკისა</t>
  </si>
  <si>
    <t>ლიჩი</t>
  </si>
  <si>
    <t>ღოდორა</t>
  </si>
  <si>
    <t>ხვანი</t>
  </si>
  <si>
    <t>ჯალაურთა</t>
  </si>
  <si>
    <t>მოძვი</t>
  </si>
  <si>
    <t>ქ. ტყიბული</t>
  </si>
  <si>
    <t>გურნა</t>
  </si>
  <si>
    <t>ანტორია</t>
  </si>
  <si>
    <t>ბობოთი</t>
  </si>
  <si>
    <t>კითხიჯი</t>
  </si>
  <si>
    <t>კისორეთი</t>
  </si>
  <si>
    <t>ნაძვა</t>
  </si>
  <si>
    <t>ციხია</t>
  </si>
  <si>
    <t>კურსები</t>
  </si>
  <si>
    <t>გელათი</t>
  </si>
  <si>
    <t>მოწამეთა</t>
  </si>
  <si>
    <t>მუხურა</t>
  </si>
  <si>
    <t>ორპირი</t>
  </si>
  <si>
    <t>ზედა ჭყეპი</t>
  </si>
  <si>
    <t>კოკა</t>
  </si>
  <si>
    <t>ლაფეთი</t>
  </si>
  <si>
    <t>მანდიკორი</t>
  </si>
  <si>
    <t>ნაბოსლევი</t>
  </si>
  <si>
    <t>ოხომირა</t>
  </si>
  <si>
    <t>ქვედა ჭყეპი</t>
  </si>
  <si>
    <t>შუყერი</t>
  </si>
  <si>
    <t>ჯონია</t>
  </si>
  <si>
    <t>საწირე</t>
  </si>
  <si>
    <t>ბზიაური</t>
  </si>
  <si>
    <t>ზედუბანი</t>
  </si>
  <si>
    <t>სამტრედია</t>
  </si>
  <si>
    <t>სოჩხეთი</t>
  </si>
  <si>
    <t>ძმუისი</t>
  </si>
  <si>
    <t>წყნორი</t>
  </si>
  <si>
    <t>ცუცხვათი</t>
  </si>
  <si>
    <t>ხრესილი</t>
  </si>
  <si>
    <t>ბუეთი</t>
  </si>
  <si>
    <t>გადაღმა წყალწითელა</t>
  </si>
  <si>
    <t>გადმოღმა წყალწითელა</t>
  </si>
  <si>
    <t>ივანეული</t>
  </si>
  <si>
    <t>ძუყნური</t>
  </si>
  <si>
    <t>ჯვარისა</t>
  </si>
  <si>
    <t>ლაშია</t>
  </si>
  <si>
    <t>ლეყერეთი</t>
  </si>
  <si>
    <t>ოჯოლა</t>
  </si>
  <si>
    <t>ხორჩანა</t>
  </si>
  <si>
    <t>ქ. წყალტუბო</t>
  </si>
  <si>
    <t>გეგუთი</t>
  </si>
  <si>
    <t>გვიშტიბი</t>
  </si>
  <si>
    <t>გუბისწყალი</t>
  </si>
  <si>
    <t>პირველი წყალტუბო</t>
  </si>
  <si>
    <t>გუმბრა</t>
  </si>
  <si>
    <t>ბანოჯა</t>
  </si>
  <si>
    <t>ხომული</t>
  </si>
  <si>
    <t>დღნორისა</t>
  </si>
  <si>
    <t>საჩხეური</t>
  </si>
  <si>
    <t>ჭაშლეთი</t>
  </si>
  <si>
    <t>მაღლაკი</t>
  </si>
  <si>
    <t>მიწაწითელი</t>
  </si>
  <si>
    <t>მექვენა</t>
  </si>
  <si>
    <t>ბენთქოულა</t>
  </si>
  <si>
    <t>დერჩი</t>
  </si>
  <si>
    <t>ქვედა ონჭეიში</t>
  </si>
  <si>
    <t>მუხიანი</t>
  </si>
  <si>
    <t>უკანეთი</t>
  </si>
  <si>
    <t>ქვედა მესხეთი</t>
  </si>
  <si>
    <t>ოფურჩხეთი</t>
  </si>
  <si>
    <t>გუმათი</t>
  </si>
  <si>
    <t>ნამოხვანი</t>
  </si>
  <si>
    <t>ჟონეთი</t>
  </si>
  <si>
    <t>ჯიმასტარო</t>
  </si>
  <si>
    <t>ოფშკვითი</t>
  </si>
  <si>
    <t>პატრიკეთი</t>
  </si>
  <si>
    <t>ტყაჩირი</t>
  </si>
  <si>
    <t>რიონი</t>
  </si>
  <si>
    <t>ზარათი</t>
  </si>
  <si>
    <t>კუდოთი</t>
  </si>
  <si>
    <t>მეჩხერი</t>
  </si>
  <si>
    <t>ნოღა</t>
  </si>
  <si>
    <t xml:space="preserve">სორმონი </t>
  </si>
  <si>
    <t>საყულია</t>
  </si>
  <si>
    <t>ქვიტირი</t>
  </si>
  <si>
    <t>ზედა მესხეთი</t>
  </si>
  <si>
    <t>ცხუნკური</t>
  </si>
  <si>
    <t>ბესიაური</t>
  </si>
  <si>
    <t>ყუმისთავი</t>
  </si>
  <si>
    <t>ჩუნეში</t>
  </si>
  <si>
    <t>წყალტუბო</t>
  </si>
  <si>
    <t>ქვილიშორი</t>
  </si>
  <si>
    <t>ქ. ჭიათურა</t>
  </si>
  <si>
    <t>გეზრული</t>
  </si>
  <si>
    <t>ვაჭევი</t>
  </si>
  <si>
    <t>მელუშეეთი</t>
  </si>
  <si>
    <t>ღვითორი</t>
  </si>
  <si>
    <t>ჯოლხეეთი</t>
  </si>
  <si>
    <t>ზოდი</t>
  </si>
  <si>
    <t>დარკვეთი</t>
  </si>
  <si>
    <t>მოხოროთუბანი</t>
  </si>
  <si>
    <t>ითხვისი</t>
  </si>
  <si>
    <t>ბეგიაური</t>
  </si>
  <si>
    <t>ბჟინევი</t>
  </si>
  <si>
    <t>კაცხი</t>
  </si>
  <si>
    <t>დიდი კაცხი</t>
  </si>
  <si>
    <t>მორძგვეთი</t>
  </si>
  <si>
    <t>ნავარძეთი</t>
  </si>
  <si>
    <t>სალიეთი</t>
  </si>
  <si>
    <t>ჯოყოეთი</t>
  </si>
  <si>
    <t>მანდაეთი</t>
  </si>
  <si>
    <t>მეჩხეთური</t>
  </si>
  <si>
    <t>ტყემლოვანა</t>
  </si>
  <si>
    <t>ქბილარი</t>
  </si>
  <si>
    <t>ნიგოზეთი</t>
  </si>
  <si>
    <t>გუნდაეთი</t>
  </si>
  <si>
    <t>ზედა ბერეთისა</t>
  </si>
  <si>
    <t>მერევი</t>
  </si>
  <si>
    <t>უსახელო</t>
  </si>
  <si>
    <t>ქვედა ბერეთისა</t>
  </si>
  <si>
    <t>წასრი</t>
  </si>
  <si>
    <t>წყალშავი</t>
  </si>
  <si>
    <t>პერევისა</t>
  </si>
  <si>
    <t>კალაური</t>
  </si>
  <si>
    <t>სკინდორი</t>
  </si>
  <si>
    <t>შუქრუთი</t>
  </si>
  <si>
    <t>წინსოფელი</t>
  </si>
  <si>
    <t>ჭილოვანი</t>
  </si>
  <si>
    <t>რგანი</t>
  </si>
  <si>
    <t>სარქველეთუბანი</t>
  </si>
  <si>
    <t>ბუნიკაური</t>
  </si>
  <si>
    <t>ზედა რგანი</t>
  </si>
  <si>
    <t>თაბაგრები</t>
  </si>
  <si>
    <t>სვერი</t>
  </si>
  <si>
    <t>თვალუეთი</t>
  </si>
  <si>
    <t>ცხრუკვეთი</t>
  </si>
  <si>
    <t>ქვაციხე</t>
  </si>
  <si>
    <t>ბიღა</t>
  </si>
  <si>
    <t>რცხილათი</t>
  </si>
  <si>
    <t>საკურწე</t>
  </si>
  <si>
    <t>წირქვალი</t>
  </si>
  <si>
    <t>მღვიმევი</t>
  </si>
  <si>
    <t>ქვედა ჭალოვანი</t>
  </si>
  <si>
    <t>ხალიფაური</t>
  </si>
  <si>
    <t>ხვაშითი</t>
  </si>
  <si>
    <t>ვაკევისა</t>
  </si>
  <si>
    <t>ზედა ჭალოვანი</t>
  </si>
  <si>
    <t>კვახაჯელეთი</t>
  </si>
  <si>
    <t>ხრეითი</t>
  </si>
  <si>
    <t>დაბა ხარაგაული</t>
  </si>
  <si>
    <t>ბაზალეთი</t>
  </si>
  <si>
    <t>ქროლი</t>
  </si>
  <si>
    <t>ღარიხევი</t>
  </si>
  <si>
    <t xml:space="preserve">წიფი </t>
  </si>
  <si>
    <t>ბორითი</t>
  </si>
  <si>
    <t>ამაშუკეთი</t>
  </si>
  <si>
    <t>ერეთა</t>
  </si>
  <si>
    <t>ვაშლევი</t>
  </si>
  <si>
    <t>კვესრევი</t>
  </si>
  <si>
    <t>მაქათუბანი</t>
  </si>
  <si>
    <t>საქასრია</t>
  </si>
  <si>
    <t>ვარძია</t>
  </si>
  <si>
    <t>ვახანი</t>
  </si>
  <si>
    <t>სერბაისი</t>
  </si>
  <si>
    <t>ნუნისი</t>
  </si>
  <si>
    <t>ჩრდილი</t>
  </si>
  <si>
    <t>კიცხი</t>
  </si>
  <si>
    <t>ბორი</t>
  </si>
  <si>
    <t>თეთრაწყარო</t>
  </si>
  <si>
    <t>კიცხის იგორეთი</t>
  </si>
  <si>
    <t>საქარიქედი</t>
  </si>
  <si>
    <t>ლაშე</t>
  </si>
  <si>
    <t>ლაშის იგორეთი</t>
  </si>
  <si>
    <t>უჩამეთი</t>
  </si>
  <si>
    <t>ხემაღალი</t>
  </si>
  <si>
    <t>ლეღვანი</t>
  </si>
  <si>
    <t>მარელისი</t>
  </si>
  <si>
    <t>მოლითი</t>
  </si>
  <si>
    <t>ბაბი</t>
  </si>
  <si>
    <t>ბეჟათუბანი</t>
  </si>
  <si>
    <t>დეისი</t>
  </si>
  <si>
    <t>ნებოძირი</t>
  </si>
  <si>
    <t>ქვები</t>
  </si>
  <si>
    <t>ჭარტალი</t>
  </si>
  <si>
    <t>ნადაბური</t>
  </si>
  <si>
    <t>სარგვეში</t>
  </si>
  <si>
    <t>საბე</t>
  </si>
  <si>
    <t>ხორითი</t>
  </si>
  <si>
    <t>საღანძილე</t>
  </si>
  <si>
    <t>ზარანი</t>
  </si>
  <si>
    <t>სხლითი</t>
  </si>
  <si>
    <t>ჩხერი</t>
  </si>
  <si>
    <t>ჯაფარაული</t>
  </si>
  <si>
    <t>ფარცხნალი</t>
  </si>
  <si>
    <t>ისლარი</t>
  </si>
  <si>
    <t>ღუდუმექედი</t>
  </si>
  <si>
    <t>ღორეშა</t>
  </si>
  <si>
    <t>გოლათუბანი</t>
  </si>
  <si>
    <t>ფონა</t>
  </si>
  <si>
    <t>წყალაფორეთი</t>
  </si>
  <si>
    <t>ლახუნდარა</t>
  </si>
  <si>
    <t>პატარა ვარძია</t>
  </si>
  <si>
    <t>ხონი</t>
  </si>
  <si>
    <t>გრიგალათი</t>
  </si>
  <si>
    <t>ციცქიური</t>
  </si>
  <si>
    <t>წაქვა</t>
  </si>
  <si>
    <t>ხიდარი</t>
  </si>
  <si>
    <t>ხუნევი</t>
  </si>
  <si>
    <t>გედსამანია</t>
  </si>
  <si>
    <t>ვერტყვიჭალა</t>
  </si>
  <si>
    <t>ქ. ხონი</t>
  </si>
  <si>
    <t>ზედა გორდი</t>
  </si>
  <si>
    <t>ბანგვეთი</t>
  </si>
  <si>
    <t>გამოღმა ნოღა</t>
  </si>
  <si>
    <t>გაღმა ნოღა</t>
  </si>
  <si>
    <t>ქვედა გორდი</t>
  </si>
  <si>
    <t>შუა გუბი</t>
  </si>
  <si>
    <t>დიდი გუბი</t>
  </si>
  <si>
    <t>პატარა გუბი</t>
  </si>
  <si>
    <t>დედალაური</t>
  </si>
  <si>
    <t>ივანდიდი</t>
  </si>
  <si>
    <t>ქვედა კინჩხა</t>
  </si>
  <si>
    <t>ზედა კინჩხა</t>
  </si>
  <si>
    <t>რონდიში</t>
  </si>
  <si>
    <t>საწისქვილო</t>
  </si>
  <si>
    <t>დიდი კუხი</t>
  </si>
  <si>
    <t>პატარა კუხი</t>
  </si>
  <si>
    <t>მათხოჯი</t>
  </si>
  <si>
    <t>ლეფილიე</t>
  </si>
  <si>
    <t>სუხჩა</t>
  </si>
  <si>
    <t>ხიდი</t>
  </si>
  <si>
    <t>ნახახულევი</t>
  </si>
  <si>
    <t>ახალბედისეული</t>
  </si>
  <si>
    <t>კონტუათი</t>
  </si>
  <si>
    <t>საწულუკიძეო</t>
  </si>
  <si>
    <t>უძლოური</t>
  </si>
  <si>
    <t>ქუტირი</t>
  </si>
  <si>
    <t>გვაზაური</t>
  </si>
  <si>
    <t>პატარა ჯიხაიში</t>
  </si>
  <si>
    <t>ძეძილეთი</t>
  </si>
  <si>
    <t>გელავერი</t>
  </si>
  <si>
    <t>გვაშტიბი</t>
  </si>
  <si>
    <t>ორაგვეთი</t>
  </si>
  <si>
    <t>ღვედი</t>
  </si>
  <si>
    <t>ბაღდათი</t>
  </si>
  <si>
    <t>ზეგანი</t>
  </si>
  <si>
    <t>...</t>
  </si>
  <si>
    <t>ალისმერეთი</t>
  </si>
  <si>
    <t>ბაგინეთი</t>
  </si>
  <si>
    <t>კორეეთი</t>
  </si>
  <si>
    <t>ვანისჭალა</t>
  </si>
  <si>
    <t>ზედა ონჭეიში</t>
  </si>
  <si>
    <t>პატარა სახვლარი</t>
  </si>
  <si>
    <t>გუდათუბანი</t>
  </si>
  <si>
    <t>ახ.ამბ</t>
  </si>
  <si>
    <t>მუნიციპალიტეტი</t>
  </si>
  <si>
    <t>რეგიონი</t>
  </si>
  <si>
    <t>ზესტაფონი</t>
  </si>
  <si>
    <t>თერჯოლა</t>
  </si>
  <si>
    <t>საჩხერე</t>
  </si>
  <si>
    <t>ტყიბული</t>
  </si>
  <si>
    <t>ჭიათურა</t>
  </si>
  <si>
    <t>ხარაგაული</t>
  </si>
  <si>
    <t>ზეგანი / საკრაულა</t>
  </si>
  <si>
    <t>შორაპანი / სანახშირე</t>
  </si>
  <si>
    <t>ილემი</t>
  </si>
  <si>
    <t>კვალითი</t>
  </si>
  <si>
    <t>ბოსლევი</t>
  </si>
  <si>
    <t>დაბლა გომი</t>
  </si>
  <si>
    <t>ოფეთი / გამოჩინებული</t>
  </si>
  <si>
    <t>ოფეთი</t>
  </si>
  <si>
    <t>ნაწილი ოფეთი</t>
  </si>
  <si>
    <t>წირქვალი / ხვაშითი</t>
  </si>
  <si>
    <t>მანდაეთი / გეზრული</t>
  </si>
  <si>
    <t>შუამთა / მთისძირი / მუქედი</t>
  </si>
  <si>
    <t>მუქედი</t>
  </si>
  <si>
    <t>ბზვანი</t>
  </si>
  <si>
    <t>საპრასია / უხუთი</t>
  </si>
  <si>
    <t>გორა</t>
  </si>
  <si>
    <t>სულორი / ძულუხი</t>
  </si>
  <si>
    <t>ხუნევი / ნადაბური / ხევი</t>
  </si>
  <si>
    <t>გოლისი</t>
  </si>
  <si>
    <t>ღორეშა/ სარგვეში</t>
  </si>
  <si>
    <t>კიცხი / ხიდარი</t>
  </si>
  <si>
    <t>ლეღვანი / ვახანი</t>
  </si>
  <si>
    <t>ანიულა</t>
  </si>
  <si>
    <t>ჩხარი / გოგნი</t>
  </si>
  <si>
    <t>ახალთერჯოლა</t>
  </si>
  <si>
    <t>ალისუბანი</t>
  </si>
  <si>
    <t>დღნორისა / მექვენა</t>
  </si>
  <si>
    <t>გორდი / კინჩხა</t>
  </si>
  <si>
    <t>გორდი</t>
  </si>
  <si>
    <t>კინჩხა</t>
  </si>
  <si>
    <t>გოჩა ჯიხაიში</t>
  </si>
  <si>
    <t>გუბი</t>
  </si>
  <si>
    <t>კუხი</t>
  </si>
  <si>
    <t>ზედა ქარძმანი</t>
  </si>
  <si>
    <t>ქვედა ქარძმანი</t>
  </si>
  <si>
    <t>სინაგური</t>
  </si>
  <si>
    <t>ჯალაბეთი</t>
  </si>
  <si>
    <t>ხახიეთი</t>
  </si>
  <si>
    <t>თედელეთი</t>
  </si>
  <si>
    <t>მაღ/მთა</t>
  </si>
  <si>
    <t>ჩალხაეთი</t>
  </si>
  <si>
    <t>საწუმბო</t>
  </si>
  <si>
    <t>ჩხირაული</t>
  </si>
  <si>
    <t>პატარა განთიადი</t>
  </si>
  <si>
    <t>ქორეისუბანი</t>
  </si>
  <si>
    <t>კუშუბოური</t>
  </si>
  <si>
    <t>მაისოური</t>
  </si>
  <si>
    <t>უბისა</t>
  </si>
  <si>
    <t>ბროლიქედი</t>
  </si>
  <si>
    <t>კინჩხა ფერდი</t>
  </si>
  <si>
    <t>მოსახლეობის რიცხოვნობა (2015)</t>
  </si>
  <si>
    <t>ექიმი (ბრძანებით)</t>
  </si>
  <si>
    <t>ექთანი (ბრძანებით)</t>
  </si>
  <si>
    <t>ვენახჭალა</t>
  </si>
  <si>
    <t>ქერშავეთი</t>
  </si>
  <si>
    <t>კორიში</t>
  </si>
  <si>
    <t>მამანეთი</t>
  </si>
  <si>
    <t>კლდეთი</t>
  </si>
  <si>
    <t>ზედა კლდეთი</t>
  </si>
  <si>
    <t>ქვედა კლდეთი</t>
  </si>
  <si>
    <t>როდინოული</t>
  </si>
  <si>
    <t xml:space="preserve">ჩიხა </t>
  </si>
  <si>
    <t>ჩხარი-ეწერი</t>
  </si>
  <si>
    <t>ახალუბანი</t>
  </si>
  <si>
    <t>მთის ძირი</t>
  </si>
  <si>
    <t>კორმაღალი</t>
  </si>
  <si>
    <t>ნიგორზღვა</t>
  </si>
  <si>
    <t>წიაღუბანი-თხილაგანი</t>
  </si>
  <si>
    <t>ქვემოხევი</t>
  </si>
  <si>
    <t xml:space="preserve">ლეხინდრისთავი </t>
  </si>
  <si>
    <t>ჭოლები</t>
  </si>
  <si>
    <t xml:space="preserve">ფარცხანაყანები </t>
  </si>
  <si>
    <t>გაღმა ჩუნეში</t>
  </si>
  <si>
    <t>მიროწმინდა</t>
  </si>
  <si>
    <t>ხარაბოული</t>
  </si>
  <si>
    <t>ჩაის მეურნეობა</t>
  </si>
  <si>
    <t>ამბ</t>
  </si>
  <si>
    <t>ნერგეეთი / ზედა დიმი</t>
  </si>
  <si>
    <t>ფერსათი / როკითი / დიდველა</t>
  </si>
  <si>
    <t>მაღალი მთა</t>
  </si>
  <si>
    <t>1000-1500</t>
  </si>
  <si>
    <t>100-499</t>
  </si>
  <si>
    <t>500-999</t>
  </si>
  <si>
    <t>1000-1499</t>
  </si>
  <si>
    <t>1500-1999</t>
  </si>
  <si>
    <t>2000-2499</t>
  </si>
  <si>
    <t>2500-2999</t>
  </si>
  <si>
    <t>3000-3999</t>
  </si>
  <si>
    <t>&gt;4000</t>
  </si>
  <si>
    <t>მოსახლეობის რანგი</t>
  </si>
  <si>
    <t>ამბ/ახ.ამბ</t>
  </si>
  <si>
    <t>Column Labels</t>
  </si>
  <si>
    <t>(blank)</t>
  </si>
  <si>
    <t>Grand Total</t>
  </si>
  <si>
    <t>Row Labels</t>
  </si>
  <si>
    <t xml:space="preserve">ადმინისტრაციული ერთეული </t>
  </si>
  <si>
    <t>სოფელი/დასახლებული პუნქტი</t>
  </si>
  <si>
    <t>Count of მოსახლეობის რიცხოვნობა (2015)</t>
  </si>
  <si>
    <t>Count of მაღალი მთა</t>
  </si>
  <si>
    <t>სულ სოფლები</t>
  </si>
  <si>
    <t>მაღალი მთის სტატუსის დასახლ. პუნქტი</t>
  </si>
  <si>
    <t>მოსახლეობა</t>
  </si>
  <si>
    <t>გუნდების რანფი</t>
  </si>
  <si>
    <t>სულ</t>
  </si>
  <si>
    <t>Count of ექიმი (ბრძანებით)</t>
  </si>
  <si>
    <t>ერთ გუნდიანი</t>
  </si>
  <si>
    <t>ორ გუნდიანი</t>
  </si>
  <si>
    <t xml:space="preserve">გუნდები </t>
  </si>
  <si>
    <t>სამ გუნდიანი</t>
  </si>
  <si>
    <t>ოთხ გუნდიანი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</si>
</sst>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name val="Sylfaen"/>
      <family val="1"/>
      <charset val="204"/>
    </font>
    <font>
      <sz val="9"/>
      <name val="Sylfaen"/>
      <family val="1"/>
      <charset val="204"/>
    </font>
    <font>
      <sz val="8"/>
      <name val="Sylfaen"/>
      <family val="1"/>
      <charset val="204"/>
    </font>
    <font>
      <sz val="10"/>
      <name val="Arial"/>
      <family val="2"/>
      <charset val="204"/>
    </font>
    <font>
      <sz val="9"/>
      <name val="Sylfaen"/>
      <family val="1"/>
    </font>
    <font>
      <sz val="9"/>
      <name val="Calibri"/>
      <family val="2"/>
      <scheme val="minor"/>
    </font>
    <font>
      <b/>
      <sz val="8"/>
      <name val="Sylfaen"/>
      <family val="1"/>
      <charset val="204"/>
    </font>
    <font>
      <b/>
      <sz val="9"/>
      <color theme="0"/>
      <name val="Sylfaen"/>
      <family val="1"/>
      <charset val="204"/>
    </font>
    <font>
      <sz val="9"/>
      <color theme="0"/>
      <name val="Sylfaen"/>
      <family val="1"/>
      <charset val="204"/>
    </font>
    <font>
      <sz val="8"/>
      <color theme="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89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164" fontId="4" fillId="2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/>
    <xf numFmtId="0" fontId="3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164" fontId="3" fillId="6" borderId="1" xfId="1" applyNumberFormat="1" applyFont="1" applyFill="1" applyBorder="1" applyAlignment="1">
      <alignment horizontal="right"/>
    </xf>
    <xf numFmtId="164" fontId="3" fillId="6" borderId="1" xfId="1" applyNumberFormat="1" applyFont="1" applyFill="1" applyBorder="1" applyAlignment="1">
      <alignment horizontal="left" indent="1"/>
    </xf>
    <xf numFmtId="0" fontId="3" fillId="4" borderId="1" xfId="0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right"/>
    </xf>
    <xf numFmtId="164" fontId="3" fillId="4" borderId="1" xfId="1" applyNumberFormat="1" applyFont="1" applyFill="1" applyBorder="1" applyAlignment="1">
      <alignment horizontal="left" indent="1"/>
    </xf>
    <xf numFmtId="164" fontId="3" fillId="3" borderId="1" xfId="1" applyNumberFormat="1" applyFont="1" applyFill="1" applyBorder="1" applyAlignment="1">
      <alignment horizontal="left" indent="1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4" fillId="2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center"/>
    </xf>
    <xf numFmtId="0" fontId="4" fillId="0" borderId="1" xfId="0" applyFont="1" applyFill="1" applyBorder="1"/>
    <xf numFmtId="164" fontId="8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Fill="1" applyBorder="1" applyAlignment="1"/>
    <xf numFmtId="0" fontId="10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164" fontId="10" fillId="5" borderId="1" xfId="1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 vertical="center" wrapText="1"/>
    </xf>
    <xf numFmtId="164" fontId="10" fillId="5" borderId="1" xfId="1" applyNumberFormat="1" applyFont="1" applyFill="1" applyBorder="1"/>
    <xf numFmtId="0" fontId="11" fillId="0" borderId="1" xfId="0" applyFont="1" applyBorder="1"/>
    <xf numFmtId="0" fontId="5" fillId="0" borderId="1" xfId="0" applyFont="1" applyFill="1" applyBorder="1" applyAlignment="1">
      <alignment horizontal="left" vertical="center" wrapText="1"/>
    </xf>
    <xf numFmtId="164" fontId="4" fillId="0" borderId="1" xfId="1" applyNumberFormat="1" applyFont="1" applyBorder="1" applyAlignment="1"/>
    <xf numFmtId="164" fontId="3" fillId="3" borderId="1" xfId="1" applyNumberFormat="1" applyFont="1" applyFill="1" applyBorder="1" applyAlignment="1">
      <alignment horizontal="left"/>
    </xf>
    <xf numFmtId="164" fontId="4" fillId="0" borderId="1" xfId="1" applyNumberFormat="1" applyFont="1" applyFill="1" applyBorder="1"/>
    <xf numFmtId="164" fontId="3" fillId="4" borderId="1" xfId="1" applyNumberFormat="1" applyFont="1" applyFill="1" applyBorder="1" applyAlignment="1">
      <alignment horizontal="left"/>
    </xf>
    <xf numFmtId="164" fontId="3" fillId="4" borderId="1" xfId="1" applyNumberFormat="1" applyFont="1" applyFill="1" applyBorder="1"/>
    <xf numFmtId="164" fontId="4" fillId="0" borderId="1" xfId="0" applyNumberFormat="1" applyFont="1" applyBorder="1"/>
    <xf numFmtId="164" fontId="3" fillId="0" borderId="1" xfId="1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textRotation="9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7" borderId="1" xfId="0" applyFill="1" applyBorder="1"/>
    <xf numFmtId="0" fontId="16" fillId="0" borderId="1" xfId="0" applyFont="1" applyBorder="1"/>
    <xf numFmtId="0" fontId="16" fillId="0" borderId="1" xfId="0" applyNumberFormat="1" applyFont="1" applyBorder="1"/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left"/>
    </xf>
    <xf numFmtId="0" fontId="15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CC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700.670077083334" createdVersion="4" refreshedVersion="4" minRefreshableVersion="3" recordCount="716">
  <cacheSource type="worksheet">
    <worksheetSource ref="A1:J717" sheet="იმერეთი სრული"/>
  </cacheSource>
  <cacheFields count="10">
    <cacheField name="რეგიონი" numFmtId="0">
      <sharedItems containsBlank="1"/>
    </cacheField>
    <cacheField name="მუნიციპალიტეტი" numFmtId="0">
      <sharedItems containsBlank="1" count="13">
        <m/>
        <s v="ქ. ქუთაისი"/>
        <s v="ბაღდათი"/>
        <s v="ვანი"/>
        <s v="ზესტაფონი"/>
        <s v="თერჯოლა"/>
        <s v="სამტრედია"/>
        <s v="საჩხერე"/>
        <s v="ტყიბული"/>
        <s v="წყალტუბო"/>
        <s v="ჭიათურა"/>
        <s v="ხარაგაული"/>
        <s v="ხონი"/>
      </sharedItems>
    </cacheField>
    <cacheField name="ადმინისტრაციული ერთეული " numFmtId="0">
      <sharedItems containsBlank="1"/>
    </cacheField>
    <cacheField name="სოფელი/დასახლებული პუნქტი" numFmtId="0">
      <sharedItems containsBlank="1"/>
    </cacheField>
    <cacheField name="მოსახლეობის რიცხოვნობა (2015)" numFmtId="164">
      <sharedItems containsBlank="1" containsMixedTypes="1" containsNumber="1" containsInteger="1" minValue="0" maxValue="533906"/>
    </cacheField>
    <cacheField name="მაღალი მთა" numFmtId="0">
      <sharedItems containsBlank="1"/>
    </cacheField>
    <cacheField name="ამბ/ახ.ამბ" numFmtId="0">
      <sharedItems containsBlank="1"/>
    </cacheField>
    <cacheField name="ექიმი (ბრძანებით)" numFmtId="0">
      <sharedItems containsString="0" containsBlank="1" containsNumber="1" containsInteger="1" minValue="1" maxValue="217"/>
    </cacheField>
    <cacheField name="ექთანი (ბრძანებით)" numFmtId="0">
      <sharedItems containsString="0" containsBlank="1" containsNumber="1" containsInteger="1" minValue="1" maxValue="247"/>
    </cacheField>
    <cacheField name="მოსახლეობის რანგი" numFmtId="0">
      <sharedItems containsBlank="1" count="10">
        <m/>
        <s v="3000-3999"/>
        <s v="1500-1999"/>
        <s v="500-999"/>
        <s v="1000-1500"/>
        <s v="2000-2499"/>
        <s v="100-499"/>
        <s v="1000-1499"/>
        <s v="2500-2999"/>
        <s v="&gt;4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700.673282870368" createdVersion="4" refreshedVersion="4" minRefreshableVersion="3" recordCount="721">
  <cacheSource type="worksheet">
    <worksheetSource ref="A1:J722" sheet="იმერეთი სრული"/>
  </cacheSource>
  <cacheFields count="10">
    <cacheField name="რეგიონი" numFmtId="0">
      <sharedItems containsBlank="1"/>
    </cacheField>
    <cacheField name="მუნიციპალიტეტი" numFmtId="0">
      <sharedItems containsBlank="1" count="13">
        <m/>
        <s v="ქ. ქუთაისი"/>
        <s v="ბაღდათი"/>
        <s v="ვანი"/>
        <s v="ზესტაფონი"/>
        <s v="თერჯოლა"/>
        <s v="სამტრედია"/>
        <s v="საჩხერე"/>
        <s v="ტყიბული"/>
        <s v="წყალტუბო"/>
        <s v="ჭიათურა"/>
        <s v="ხარაგაული"/>
        <s v="ხონი"/>
      </sharedItems>
    </cacheField>
    <cacheField name="ადმინისტრაციული ერთეული " numFmtId="0">
      <sharedItems containsBlank="1" count="195">
        <m/>
        <s v="ქ. ბაღდათი"/>
        <s v="დიმი"/>
        <s v="ვარციხე"/>
        <s v="ზეგანი / საკრაულა"/>
        <s v="ზეგანი"/>
        <s v="საკრაულა"/>
        <s v="მეორე ობჩა"/>
        <s v="ნერგეეთი / ზედა დიმი"/>
        <s v="ნერგეეთი"/>
        <s v="ზედა დიმი"/>
        <s v="პირველი ობჩა"/>
        <s v="როხი"/>
        <s v="ფერსათი / როკითი / დიდველა"/>
        <s v="ფერსათი"/>
        <s v="როკითი"/>
        <s v="დიდველა"/>
        <s v="წითელხევი"/>
        <s v="ხანი"/>
        <s v="ქ. ვანი"/>
        <s v="ამაღლება"/>
        <s v="ბზვანი"/>
        <s v="გადიდი"/>
        <s v="გორა"/>
        <s v="დიხაშხო"/>
        <s v="ზედა ვანი"/>
        <s v="ზეინდარი"/>
        <s v="სალომინაო"/>
        <s v="სალხინო"/>
        <s v="საპრასია / უხუთი"/>
        <s v="საპრასია"/>
        <s v="უხუთი"/>
        <s v="სულორი / ძულუხი"/>
        <s v="სულორი"/>
        <s v="ძულუხი"/>
        <s v="ტობანიერი"/>
        <s v="ფერეთა"/>
        <s v="ყუმური"/>
        <s v="შუამთა / მთისძირი / მუქედი"/>
        <s v="შუამთა"/>
        <s v="მთისძირი"/>
        <s v="მუქედი"/>
        <s v="ციხესულორი"/>
        <s v="ქ. ზესტაფონი"/>
        <s v="ბოსლევი"/>
        <s v="დილიკაური"/>
        <s v="ზედა საქარა"/>
        <s v="ზოვრეთი"/>
        <s v="ილემი"/>
        <s v="კვალითი"/>
        <s v="კლდეთი"/>
        <s v="მეორე სვირი"/>
        <s v="პირველი სვირი"/>
        <s v="როდინოული"/>
        <s v="ფუთი"/>
        <s v="ქვედა საზანო"/>
        <s v="ქვედა საქარა"/>
        <s v="შორაპანი / სანახშირე"/>
        <s v="შორაპანი"/>
        <s v="სანახშირე"/>
        <s v="შროშა"/>
        <s v="ცხრაწყარო"/>
        <s v="ძირულა"/>
        <s v="ქ. თერჯოლა"/>
        <s v="ალისუბანი"/>
        <s v="ახალთერჯოლა"/>
        <s v="ბარდუბანი"/>
        <s v="გოდოგანი"/>
        <s v="ეწერი"/>
        <s v="ზედა საზანო"/>
        <s v="ზედა სიმონეთი"/>
        <s v="თუზი"/>
        <s v="კვახჭირი"/>
        <s v="ნახშირღელე"/>
        <s v="რუფოთი"/>
        <s v="სიქთარვა"/>
        <s v="ქვედა სიმონეთი"/>
        <s v="ღვანკითი"/>
        <s v="ჩხარი / გოგნი"/>
        <s v="ჩხარი"/>
        <s v="გოგნი"/>
        <s v="ძევრი"/>
        <s v="ჭოგნარი"/>
        <s v="ქ. სამტრედია"/>
        <s v="დაბა კულაში"/>
        <s v="ბაში"/>
        <s v="გომი"/>
        <s v="გორმაღალი"/>
        <s v="დიდი ჯიხაიში"/>
        <s v="იანეთი"/>
        <s v="მელაური"/>
        <s v="ნაბაკევი"/>
        <s v="ოფეთი / გამოჩინებული"/>
        <s v="ოფეთი"/>
        <s v="გამოჩინებული"/>
        <s v="საჯავახო"/>
        <s v="ტოლები"/>
        <s v="ღანირი"/>
        <s v="ქ. საჩხერე"/>
        <s v="არგვეთი"/>
        <s v="გორისა"/>
        <s v="კორბოული"/>
        <s v="მერჯევი"/>
        <s v="საირხე"/>
        <s v="სარეკი"/>
        <s v="ქორეთი"/>
        <s v="ჩიხა "/>
        <s v="ჩიხა"/>
        <s v="ცხომარეთი"/>
        <s v="ჭალა"/>
        <s v="ჭალოვანი"/>
        <s v="ჯალაურთა"/>
        <s v="ქ. ტყიბული"/>
        <s v="გურნა"/>
        <s v="კურსები"/>
        <s v="მუხურა"/>
        <s v="ორპირი"/>
        <s v="საწირე"/>
        <s v="სოჩხეთი"/>
        <s v="ცუცხვათი"/>
        <s v="ხრესილი"/>
        <s v="ჯვარისა"/>
        <s v="ქ. წყალტუბო"/>
        <s v="გეგუთი"/>
        <s v="გვიშტიბი"/>
        <s v="გუმბრა"/>
        <s v="დღნორისა / მექვენა"/>
        <s v="დღნორისა"/>
        <s v="მექვენა"/>
        <s v="მაღლაკი"/>
        <s v="მუხიანი"/>
        <s v="ოფურჩხეთი"/>
        <s v="ოფშკვითი"/>
        <s v="პატრიკეთი"/>
        <s v="რიონი"/>
        <s v="საყულია"/>
        <s v="ფარცხანაყანები "/>
        <s v="ქვიტირი"/>
        <s v="ცხუნკური"/>
        <s v="წყალტუბო"/>
        <s v="ქ. ჭიათურა"/>
        <s v="ვაჭევი"/>
        <s v="ზოდი"/>
        <s v="ითხვისი"/>
        <s v="კაცხი"/>
        <s v="მანდაეთი / გეზრული"/>
        <s v="მანდაეთი"/>
        <s v="გეზრული"/>
        <s v="ნიგოზეთი"/>
        <s v="პერევისა"/>
        <s v="რგანი"/>
        <s v="სარქველეთუბანი"/>
        <s v="სვერი"/>
        <s v="ქვაციხე"/>
        <s v="წირქვალი / ხვაშითი"/>
        <s v="წირქვალი"/>
        <s v="ხვაშითი"/>
        <s v="ხრეითი"/>
        <s v="დაბა ხარაგაული"/>
        <s v="ბაზალეთი"/>
        <s v="ბორითი"/>
        <s v="ვარძია"/>
        <s v="ზვარე"/>
        <s v="კიცხი / ხიდარი"/>
        <s v="კიცხი"/>
        <s v="ხიდარი"/>
        <s v="ლაშე"/>
        <s v="ლეღვანი / ვახანი"/>
        <s v="ლეღვანი"/>
        <s v="ვახანი"/>
        <s v="მოლითი"/>
        <s v="საღანძილე"/>
        <s v="ფარცხნალი"/>
        <s v="ღორეშა/ სარგვეში"/>
        <s v="ღორეშა"/>
        <s v="სარგვეში"/>
        <s v="წიფა"/>
        <s v="წყალაფორეთი"/>
        <s v="ხუნევი / ნადაბური / ხევი"/>
        <s v="ხუნევი"/>
        <s v="ნადაბური"/>
        <s v="ხევი"/>
        <s v="ქ. ხონი"/>
        <s v="გორდი / კინჩხა"/>
        <s v="გორდი"/>
        <s v="კინჩხა"/>
        <s v="გოჩა ჯიხაიში"/>
        <s v="გუბი"/>
        <s v="დედალაური"/>
        <s v="ივანდიდი"/>
        <s v="კუხი"/>
        <s v="მათხოჯი"/>
        <s v="ნახახულევი"/>
        <s v="ქუტირი"/>
        <s v="ძეძილეთი"/>
      </sharedItems>
    </cacheField>
    <cacheField name="სოფელი/დასახლებული პუნქტი" numFmtId="0">
      <sharedItems containsBlank="1"/>
    </cacheField>
    <cacheField name="მოსახლეობის რიცხოვნობა (2015)" numFmtId="164">
      <sharedItems containsBlank="1" containsMixedTypes="1" containsNumber="1" containsInteger="1" minValue="0" maxValue="533906"/>
    </cacheField>
    <cacheField name="მაღალი მთა" numFmtId="0">
      <sharedItems containsBlank="1" count="2">
        <m/>
        <s v="მაღ/მთა"/>
      </sharedItems>
    </cacheField>
    <cacheField name="ამბ/ახ.ამბ" numFmtId="0">
      <sharedItems containsBlank="1"/>
    </cacheField>
    <cacheField name="ექიმი (ბრძანებით)" numFmtId="0">
      <sharedItems containsString="0" containsBlank="1" containsNumber="1" containsInteger="1" minValue="1" maxValue="217"/>
    </cacheField>
    <cacheField name="ექთანი (ბრძანებით)" numFmtId="0">
      <sharedItems containsString="0" containsBlank="1" containsNumber="1" containsInteger="1" minValue="1" maxValue="247"/>
    </cacheField>
    <cacheField name="მოსახლეობის რანგი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3700.687190972225" createdVersion="4" refreshedVersion="4" minRefreshableVersion="3" recordCount="738">
  <cacheSource type="worksheet">
    <worksheetSource ref="A1:K1048576" sheet="იმერეთი სრული"/>
  </cacheSource>
  <cacheFields count="11">
    <cacheField name="რეგიონი" numFmtId="0">
      <sharedItems containsBlank="1"/>
    </cacheField>
    <cacheField name="მუნიციპალიტეტი" numFmtId="0">
      <sharedItems containsBlank="1" count="13">
        <m/>
        <s v="ქ. ქუთაისი"/>
        <s v="ბაღდათი"/>
        <s v="ვანი"/>
        <s v="ზესტაფონი"/>
        <s v="თერჯოლა"/>
        <s v="სამტრედია"/>
        <s v="საჩხერე"/>
        <s v="ტყიბული"/>
        <s v="წყალტუბო"/>
        <s v="ჭიათურა"/>
        <s v="ხარაგაული"/>
        <s v="ხონი"/>
      </sharedItems>
    </cacheField>
    <cacheField name="ადმინისტრაციული ერთეული " numFmtId="0">
      <sharedItems containsBlank="1"/>
    </cacheField>
    <cacheField name="სოფელი/დასახლებული პუნქტი" numFmtId="0">
      <sharedItems containsBlank="1"/>
    </cacheField>
    <cacheField name="მოსახლეობის რიცხოვნობა (2015)" numFmtId="164">
      <sharedItems containsBlank="1" containsMixedTypes="1" containsNumber="1" containsInteger="1" minValue="0" maxValue="533906"/>
    </cacheField>
    <cacheField name="მაღალი მთა" numFmtId="0">
      <sharedItems containsBlank="1"/>
    </cacheField>
    <cacheField name="ამბ/ახ.ამბ" numFmtId="0">
      <sharedItems containsBlank="1"/>
    </cacheField>
    <cacheField name="ექიმი (ბრძანებით)" numFmtId="0">
      <sharedItems containsString="0" containsBlank="1" containsNumber="1" containsInteger="1" minValue="1" maxValue="217"/>
    </cacheField>
    <cacheField name="ექთანი (ბრძანებით)" numFmtId="0">
      <sharedItems containsString="0" containsBlank="1" containsNumber="1" containsInteger="1" minValue="1" maxValue="247"/>
    </cacheField>
    <cacheField name="მოსახლეობის რანგი" numFmtId="0">
      <sharedItems containsBlank="1"/>
    </cacheField>
    <cacheField name="გუნდების რანფი" numFmtId="0">
      <sharedItems containsString="0" containsBlank="1" containsNumber="1" containsInteger="1" minValue="1" maxValue="4" count="5">
        <m/>
        <n v="2"/>
        <n v="1"/>
        <n v="3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6">
  <r>
    <s v="იმერეთი"/>
    <x v="0"/>
    <m/>
    <m/>
    <n v="533906"/>
    <m/>
    <m/>
    <n v="217"/>
    <n v="247"/>
    <x v="0"/>
  </r>
  <r>
    <s v="იმერეთი"/>
    <x v="1"/>
    <m/>
    <m/>
    <n v="147635"/>
    <m/>
    <m/>
    <m/>
    <m/>
    <x v="0"/>
  </r>
  <r>
    <s v="იმერეთი"/>
    <x v="2"/>
    <m/>
    <m/>
    <n v="21582"/>
    <m/>
    <m/>
    <n v="17"/>
    <n v="17"/>
    <x v="0"/>
  </r>
  <r>
    <s v="იმერეთი"/>
    <x v="2"/>
    <s v="ქ. ბაღდათი"/>
    <m/>
    <n v="3707"/>
    <m/>
    <m/>
    <m/>
    <m/>
    <x v="0"/>
  </r>
  <r>
    <s v="იმერეთი"/>
    <x v="2"/>
    <s v="დიმი"/>
    <m/>
    <n v="3441"/>
    <m/>
    <m/>
    <n v="2"/>
    <n v="2"/>
    <x v="1"/>
  </r>
  <r>
    <s v="იმერეთი"/>
    <x v="2"/>
    <s v="დიმი"/>
    <s v="დიმი"/>
    <n v="3251"/>
    <m/>
    <m/>
    <m/>
    <m/>
    <x v="0"/>
  </r>
  <r>
    <s v="იმერეთი"/>
    <x v="2"/>
    <s v="დიმი"/>
    <s v="საიმედო"/>
    <n v="190"/>
    <m/>
    <m/>
    <m/>
    <m/>
    <x v="0"/>
  </r>
  <r>
    <s v="იმერეთი"/>
    <x v="2"/>
    <s v="ვარციხე"/>
    <m/>
    <n v="1559"/>
    <m/>
    <m/>
    <n v="2"/>
    <n v="2"/>
    <x v="2"/>
  </r>
  <r>
    <s v="იმერეთი"/>
    <x v="2"/>
    <s v="ვარციხე"/>
    <s v="ვარციხე"/>
    <n v="1559"/>
    <m/>
    <m/>
    <m/>
    <m/>
    <x v="0"/>
  </r>
  <r>
    <s v="იმერეთი"/>
    <x v="2"/>
    <s v="ზეგანი / საკრაულა"/>
    <m/>
    <n v="761"/>
    <m/>
    <m/>
    <n v="2"/>
    <n v="2"/>
    <x v="3"/>
  </r>
  <r>
    <s v="იმერეთი"/>
    <x v="2"/>
    <s v="ზეგანი"/>
    <s v="ზედა ზეგანი"/>
    <n v="196"/>
    <m/>
    <m/>
    <m/>
    <m/>
    <x v="0"/>
  </r>
  <r>
    <s v="იმერეთი"/>
    <x v="2"/>
    <s v="ზეგანი"/>
    <s v="ნებიერეთი"/>
    <n v="13"/>
    <m/>
    <m/>
    <m/>
    <m/>
    <x v="0"/>
  </r>
  <r>
    <s v="იმერეთი"/>
    <x v="2"/>
    <s v="ზეგანი"/>
    <s v="ქვედა ზეგანი"/>
    <n v="258"/>
    <m/>
    <m/>
    <m/>
    <m/>
    <x v="0"/>
  </r>
  <r>
    <s v="იმერეთი"/>
    <x v="2"/>
    <s v="ზეგანი"/>
    <s v="წიფა"/>
    <n v="52"/>
    <m/>
    <m/>
    <m/>
    <m/>
    <x v="0"/>
  </r>
  <r>
    <s v="იმერეთი"/>
    <x v="2"/>
    <s v="საკრაულა"/>
    <s v="საკრაულა"/>
    <n v="242"/>
    <m/>
    <m/>
    <m/>
    <m/>
    <x v="0"/>
  </r>
  <r>
    <s v="იმერეთი"/>
    <x v="2"/>
    <s v="მეორე ობჩა"/>
    <m/>
    <n v="821"/>
    <m/>
    <m/>
    <n v="1"/>
    <n v="1"/>
    <x v="3"/>
  </r>
  <r>
    <s v="იმერეთი"/>
    <x v="2"/>
    <s v="მეორე ობჩა"/>
    <s v="მეორე ობჩა"/>
    <n v="821"/>
    <m/>
    <s v="ამბ"/>
    <m/>
    <m/>
    <x v="0"/>
  </r>
  <r>
    <s v="იმერეთი"/>
    <x v="2"/>
    <s v="ნერგეეთი / ზედა დიმი"/>
    <m/>
    <n v="1791"/>
    <m/>
    <m/>
    <n v="2"/>
    <n v="2"/>
    <x v="2"/>
  </r>
  <r>
    <s v="იმერეთი"/>
    <x v="2"/>
    <s v="ნერგეეთი"/>
    <s v="ნერგეეთი"/>
    <n v="1001"/>
    <m/>
    <m/>
    <m/>
    <m/>
    <x v="0"/>
  </r>
  <r>
    <s v="იმერეთი"/>
    <x v="2"/>
    <s v="ნერგეეთი"/>
    <s v="ალისმერეთი"/>
    <s v="..."/>
    <m/>
    <m/>
    <m/>
    <m/>
    <x v="0"/>
  </r>
  <r>
    <s v="იმერეთი"/>
    <x v="2"/>
    <s v="ნერგეეთი"/>
    <s v="დაფენილი"/>
    <n v="139"/>
    <m/>
    <m/>
    <m/>
    <m/>
    <x v="0"/>
  </r>
  <r>
    <s v="იმერეთი"/>
    <x v="2"/>
    <s v="ნერგეეთი"/>
    <s v="წაბლარასხევი"/>
    <n v="89"/>
    <m/>
    <m/>
    <m/>
    <m/>
    <x v="0"/>
  </r>
  <r>
    <s v="იმერეთი"/>
    <x v="2"/>
    <s v="ნერგეეთი"/>
    <s v="წყალთაშუა"/>
    <n v="132"/>
    <m/>
    <m/>
    <m/>
    <m/>
    <x v="0"/>
  </r>
  <r>
    <m/>
    <x v="0"/>
    <s v="ნერგეეთი"/>
    <s v="კორიში"/>
    <s v="..."/>
    <m/>
    <m/>
    <m/>
    <m/>
    <x v="0"/>
  </r>
  <r>
    <m/>
    <x v="0"/>
    <s v="ნერგეეთი"/>
    <s v="მამანეთი"/>
    <s v="..."/>
    <m/>
    <m/>
    <m/>
    <m/>
    <x v="0"/>
  </r>
  <r>
    <s v="იმერეთი"/>
    <x v="2"/>
    <s v="ზედა დიმი"/>
    <s v="ზედა დიმი"/>
    <n v="425"/>
    <m/>
    <s v="ახ.ამბ"/>
    <m/>
    <m/>
    <x v="0"/>
  </r>
  <r>
    <s v="იმერეთი"/>
    <x v="2"/>
    <s v="პირველი ობჩა"/>
    <m/>
    <n v="1389"/>
    <m/>
    <m/>
    <n v="1"/>
    <n v="1"/>
    <x v="4"/>
  </r>
  <r>
    <s v="იმერეთი"/>
    <x v="2"/>
    <s v="პირველი ობჩა"/>
    <s v="პირველი ობჩა"/>
    <n v="1389"/>
    <m/>
    <m/>
    <m/>
    <m/>
    <x v="0"/>
  </r>
  <r>
    <s v="იმერეთი"/>
    <x v="2"/>
    <s v="როხი"/>
    <m/>
    <n v="1667"/>
    <m/>
    <m/>
    <n v="1"/>
    <n v="1"/>
    <x v="2"/>
  </r>
  <r>
    <s v="იმერეთი"/>
    <x v="2"/>
    <s v="როხი"/>
    <s v="როხი"/>
    <n v="1667"/>
    <m/>
    <m/>
    <m/>
    <m/>
    <x v="0"/>
  </r>
  <r>
    <s v="იმერეთი"/>
    <x v="2"/>
    <s v="ფერსათი / როკითი / დიდველა"/>
    <m/>
    <n v="3829"/>
    <m/>
    <m/>
    <n v="3"/>
    <n v="3"/>
    <x v="1"/>
  </r>
  <r>
    <s v="იმერეთი"/>
    <x v="2"/>
    <s v="ფერსათი"/>
    <s v="ფერსათი"/>
    <n v="2463"/>
    <m/>
    <m/>
    <m/>
    <m/>
    <x v="0"/>
  </r>
  <r>
    <s v="იმერეთი"/>
    <x v="2"/>
    <s v="ფერსათი"/>
    <s v="შუბანი"/>
    <n v="228"/>
    <m/>
    <m/>
    <m/>
    <m/>
    <x v="0"/>
  </r>
  <r>
    <s v="იმერეთი"/>
    <x v="2"/>
    <s v="როკითი"/>
    <s v="როკითი"/>
    <n v="477"/>
    <m/>
    <m/>
    <m/>
    <m/>
    <x v="0"/>
  </r>
  <r>
    <s v="იმერეთი"/>
    <x v="2"/>
    <s v="დიდველა"/>
    <s v="დიდველა"/>
    <n v="661"/>
    <m/>
    <m/>
    <m/>
    <m/>
    <x v="0"/>
  </r>
  <r>
    <s v="იმერეთი"/>
    <x v="2"/>
    <s v="წითელხევი"/>
    <m/>
    <n v="2079"/>
    <m/>
    <m/>
    <n v="2"/>
    <n v="2"/>
    <x v="5"/>
  </r>
  <r>
    <s v="იმერეთი"/>
    <x v="2"/>
    <s v="წითელხევი"/>
    <s v="წითელხევი"/>
    <n v="2079"/>
    <m/>
    <m/>
    <m/>
    <m/>
    <x v="0"/>
  </r>
  <r>
    <s v="იმერეთი"/>
    <x v="2"/>
    <s v="ხანი"/>
    <m/>
    <n v="538"/>
    <m/>
    <m/>
    <n v="1"/>
    <n v="1"/>
    <x v="3"/>
  </r>
  <r>
    <s v="იმერეთი"/>
    <x v="2"/>
    <s v="ხანი"/>
    <s v="ხანი"/>
    <n v="525"/>
    <s v="მაღ/მთა"/>
    <m/>
    <m/>
    <m/>
    <x v="0"/>
  </r>
  <r>
    <s v="იმერეთი"/>
    <x v="2"/>
    <s v="ხანი"/>
    <s v="ზეკარი"/>
    <s v="..."/>
    <m/>
    <m/>
    <m/>
    <m/>
    <x v="0"/>
  </r>
  <r>
    <s v="იმერეთი"/>
    <x v="2"/>
    <s v="ხანი"/>
    <s v="კაკასხიდი"/>
    <n v="13"/>
    <m/>
    <m/>
    <m/>
    <m/>
    <x v="0"/>
  </r>
  <r>
    <s v="იმერეთი"/>
    <x v="2"/>
    <s v="ხანი"/>
    <s v="ვენახჭალა"/>
    <s v="..."/>
    <m/>
    <m/>
    <m/>
    <m/>
    <x v="0"/>
  </r>
  <r>
    <s v="იმერეთი"/>
    <x v="2"/>
    <s v="ხანი"/>
    <s v="ქერშავეთი"/>
    <s v="..."/>
    <m/>
    <m/>
    <m/>
    <m/>
    <x v="0"/>
  </r>
  <r>
    <s v="იმერეთი"/>
    <x v="3"/>
    <m/>
    <m/>
    <n v="24512"/>
    <m/>
    <m/>
    <n v="17"/>
    <n v="18"/>
    <x v="0"/>
  </r>
  <r>
    <s v="იმერეთი"/>
    <x v="3"/>
    <s v="ქ. ვანი"/>
    <m/>
    <n v="3744"/>
    <m/>
    <m/>
    <m/>
    <m/>
    <x v="0"/>
  </r>
  <r>
    <s v="იმერეთი"/>
    <x v="3"/>
    <s v="ამაღლება"/>
    <m/>
    <n v="1561"/>
    <m/>
    <m/>
    <n v="1"/>
    <n v="1"/>
    <x v="2"/>
  </r>
  <r>
    <s v="იმერეთი"/>
    <x v="3"/>
    <s v="ამაღლება"/>
    <s v="ამაღლება"/>
    <n v="1052"/>
    <m/>
    <s v="ამბ"/>
    <m/>
    <m/>
    <x v="0"/>
  </r>
  <r>
    <s v="იმერეთი"/>
    <x v="3"/>
    <s v="ამაღლება"/>
    <s v="ინაშაური"/>
    <n v="509"/>
    <m/>
    <m/>
    <m/>
    <m/>
    <x v="0"/>
  </r>
  <r>
    <s v="იმერეთი"/>
    <x v="3"/>
    <s v="ბზვანი"/>
    <m/>
    <n v="1461"/>
    <m/>
    <m/>
    <n v="1"/>
    <n v="1"/>
    <x v="4"/>
  </r>
  <r>
    <s v="იმერეთი"/>
    <x v="3"/>
    <s v="ბზვანი"/>
    <s v="ქვედა ბზვანი"/>
    <n v="1090"/>
    <m/>
    <s v="ამბ"/>
    <m/>
    <m/>
    <x v="0"/>
  </r>
  <r>
    <s v="იმერეთი"/>
    <x v="3"/>
    <s v="ბზვანი"/>
    <s v="ზედა ბზვანი"/>
    <n v="371"/>
    <m/>
    <m/>
    <m/>
    <m/>
    <x v="0"/>
  </r>
  <r>
    <s v="იმერეთი"/>
    <x v="3"/>
    <s v="გადიდი"/>
    <m/>
    <n v="199"/>
    <m/>
    <m/>
    <n v="1"/>
    <n v="1"/>
    <x v="6"/>
  </r>
  <r>
    <s v="იმერეთი"/>
    <x v="3"/>
    <s v="გადიდი"/>
    <s v="გადიდი"/>
    <n v="109"/>
    <m/>
    <s v="ამბ"/>
    <m/>
    <m/>
    <x v="0"/>
  </r>
  <r>
    <s v="იმერეთი"/>
    <x v="3"/>
    <s v="გადიდი"/>
    <s v="ონჯოხეთი"/>
    <n v="90"/>
    <m/>
    <m/>
    <m/>
    <m/>
    <x v="0"/>
  </r>
  <r>
    <s v="იმერეთი"/>
    <x v="3"/>
    <s v="გორა"/>
    <m/>
    <n v="1356"/>
    <m/>
    <m/>
    <n v="1"/>
    <n v="1"/>
    <x v="7"/>
  </r>
  <r>
    <s v="იმერეთი"/>
    <x v="3"/>
    <s v="გორა"/>
    <s v="გორა"/>
    <n v="957"/>
    <m/>
    <s v="ამბ"/>
    <m/>
    <m/>
    <x v="0"/>
  </r>
  <r>
    <s v="იმერეთი"/>
    <x v="3"/>
    <s v="გორა"/>
    <s v="ზედა გორა"/>
    <n v="399"/>
    <m/>
    <m/>
    <m/>
    <m/>
    <x v="0"/>
  </r>
  <r>
    <s v="იმერეთი"/>
    <x v="3"/>
    <s v="დიხაშხო"/>
    <m/>
    <n v="1757"/>
    <m/>
    <m/>
    <n v="1"/>
    <n v="1"/>
    <x v="2"/>
  </r>
  <r>
    <s v="იმერეთი"/>
    <x v="3"/>
    <s v="დიხაშხო"/>
    <s v="დიხაშხო"/>
    <n v="1041"/>
    <m/>
    <s v="ამბ"/>
    <m/>
    <m/>
    <x v="0"/>
  </r>
  <r>
    <s v="იმერეთი"/>
    <x v="3"/>
    <s v="დიხაშხო"/>
    <s v="ისრითი"/>
    <n v="654"/>
    <m/>
    <m/>
    <m/>
    <m/>
    <x v="0"/>
  </r>
  <r>
    <s v="იმერეთი"/>
    <x v="3"/>
    <s v="დიხაშხო"/>
    <s v="ციხისუბანი"/>
    <n v="62"/>
    <m/>
    <m/>
    <m/>
    <m/>
    <x v="0"/>
  </r>
  <r>
    <s v="იმერეთი"/>
    <x v="3"/>
    <s v="ზედა ვანი"/>
    <m/>
    <n v="1132"/>
    <m/>
    <m/>
    <n v="1"/>
    <n v="1"/>
    <x v="7"/>
  </r>
  <r>
    <s v="იმერეთი"/>
    <x v="3"/>
    <s v="ზედა ვანი"/>
    <s v="ზედა ვანი"/>
    <n v="910"/>
    <m/>
    <s v="ამბ"/>
    <m/>
    <m/>
    <x v="0"/>
  </r>
  <r>
    <s v="იმერეთი"/>
    <x v="3"/>
    <s v="ზედა ვანი"/>
    <s v="ტყელვანი"/>
    <n v="222"/>
    <m/>
    <m/>
    <m/>
    <m/>
    <x v="0"/>
  </r>
  <r>
    <s v="იმერეთი"/>
    <x v="3"/>
    <s v="ზეინდარი"/>
    <m/>
    <n v="1869"/>
    <m/>
    <m/>
    <n v="1"/>
    <n v="1"/>
    <x v="2"/>
  </r>
  <r>
    <s v="იმერეთი"/>
    <x v="3"/>
    <s v="ზეინდარი"/>
    <s v="ზეინდარი"/>
    <n v="971"/>
    <m/>
    <s v="ამბ"/>
    <m/>
    <m/>
    <x v="0"/>
  </r>
  <r>
    <s v="იმერეთი"/>
    <x v="3"/>
    <s v="ზეინდარი"/>
    <s v="შუა გორა"/>
    <n v="898"/>
    <m/>
    <m/>
    <m/>
    <m/>
    <x v="0"/>
  </r>
  <r>
    <s v="იმერეთი"/>
    <x v="3"/>
    <s v="სალომინაო"/>
    <m/>
    <n v="790"/>
    <m/>
    <m/>
    <n v="1"/>
    <n v="1"/>
    <x v="3"/>
  </r>
  <r>
    <s v="იმერეთი"/>
    <x v="3"/>
    <s v="სალომინაო"/>
    <s v="სალომინაო"/>
    <n v="782"/>
    <m/>
    <s v="ამბ"/>
    <m/>
    <m/>
    <x v="0"/>
  </r>
  <r>
    <s v="იმერეთი"/>
    <x v="3"/>
    <s v="სალომინაო"/>
    <s v="ბაგინეთი"/>
    <s v="..."/>
    <m/>
    <m/>
    <m/>
    <m/>
    <x v="0"/>
  </r>
  <r>
    <s v="იმერეთი"/>
    <x v="3"/>
    <s v="სალხინო"/>
    <m/>
    <n v="1441"/>
    <m/>
    <m/>
    <n v="1"/>
    <n v="1"/>
    <x v="7"/>
  </r>
  <r>
    <s v="იმერეთი"/>
    <x v="3"/>
    <s v="სალხინო"/>
    <s v="სალხინო"/>
    <n v="1321"/>
    <m/>
    <s v="ამბ"/>
    <m/>
    <m/>
    <x v="0"/>
  </r>
  <r>
    <s v="იმერეთი"/>
    <x v="3"/>
    <s v="სალხინო"/>
    <s v="ზენობანი"/>
    <n v="120"/>
    <m/>
    <m/>
    <m/>
    <m/>
    <x v="0"/>
  </r>
  <r>
    <s v="იმერეთი"/>
    <x v="3"/>
    <s v="საპრასია / უხუთი"/>
    <m/>
    <n v="1279"/>
    <m/>
    <m/>
    <n v="1"/>
    <n v="2"/>
    <x v="7"/>
  </r>
  <r>
    <s v="იმერეთი"/>
    <x v="3"/>
    <s v="საპრასია"/>
    <s v="საპრასია"/>
    <n v="405"/>
    <m/>
    <s v="ახ.ამბ"/>
    <m/>
    <m/>
    <x v="0"/>
  </r>
  <r>
    <s v="იმერეთი"/>
    <x v="3"/>
    <s v="საპრასია"/>
    <s v="რომანეთი"/>
    <n v="276"/>
    <m/>
    <m/>
    <m/>
    <m/>
    <x v="0"/>
  </r>
  <r>
    <s v="იმერეთი"/>
    <x v="3"/>
    <s v="უხუთი"/>
    <s v="უხუთი"/>
    <n v="375"/>
    <m/>
    <s v="ამბ"/>
    <m/>
    <m/>
    <x v="0"/>
  </r>
  <r>
    <s v="იმერეთი"/>
    <x v="3"/>
    <s v="უხუთი"/>
    <s v="იმერუხუთი"/>
    <n v="223"/>
    <m/>
    <m/>
    <m/>
    <m/>
    <x v="0"/>
  </r>
  <r>
    <s v="იმერეთი"/>
    <x v="3"/>
    <s v="სულორი / ძულუხი"/>
    <m/>
    <n v="1120"/>
    <m/>
    <m/>
    <n v="1"/>
    <n v="1"/>
    <x v="7"/>
  </r>
  <r>
    <s v="იმერეთი"/>
    <x v="3"/>
    <s v="სულორი"/>
    <s v="სულორი"/>
    <n v="702"/>
    <m/>
    <s v="ამბ"/>
    <m/>
    <m/>
    <x v="0"/>
  </r>
  <r>
    <s v="იმერეთი"/>
    <x v="3"/>
    <s v="ძულუხი"/>
    <s v="ძულუხი"/>
    <n v="418"/>
    <m/>
    <s v="ამბ"/>
    <m/>
    <m/>
    <x v="0"/>
  </r>
  <r>
    <s v="იმერეთი"/>
    <x v="3"/>
    <s v="ტობანიერი"/>
    <m/>
    <n v="1270"/>
    <m/>
    <m/>
    <n v="1"/>
    <n v="1"/>
    <x v="7"/>
  </r>
  <r>
    <s v="იმერეთი"/>
    <x v="3"/>
    <s v="ტობანიერი"/>
    <s v="ტობანიერი"/>
    <n v="584"/>
    <m/>
    <s v="ამბ"/>
    <m/>
    <m/>
    <x v="0"/>
  </r>
  <r>
    <s v="იმერეთი"/>
    <x v="3"/>
    <s v="ტობანიერი"/>
    <s v="ზედა ეწერ-ტობანიერი"/>
    <n v="146"/>
    <m/>
    <m/>
    <m/>
    <m/>
    <x v="0"/>
  </r>
  <r>
    <s v="იმერეთი"/>
    <x v="3"/>
    <s v="ტობანიერი"/>
    <s v="კუშუბოური"/>
    <n v="140"/>
    <m/>
    <m/>
    <m/>
    <m/>
    <x v="0"/>
  </r>
  <r>
    <s v="იმერეთი"/>
    <x v="3"/>
    <s v="ტობანიერი"/>
    <s v="მიქელეფონი"/>
    <n v="400"/>
    <m/>
    <m/>
    <m/>
    <m/>
    <x v="0"/>
  </r>
  <r>
    <s v="იმერეთი"/>
    <x v="3"/>
    <s v="ფერეთა"/>
    <m/>
    <n v="663"/>
    <m/>
    <m/>
    <n v="1"/>
    <n v="1"/>
    <x v="3"/>
  </r>
  <r>
    <s v="იმერეთი"/>
    <x v="3"/>
    <s v="ფერეთა"/>
    <s v="ფერეთა"/>
    <n v="663"/>
    <m/>
    <s v="ამბ"/>
    <m/>
    <m/>
    <x v="0"/>
  </r>
  <r>
    <s v="იმერეთი"/>
    <x v="3"/>
    <s v="ფერეთა"/>
    <s v="ბაბოთი"/>
    <n v="0"/>
    <m/>
    <m/>
    <m/>
    <m/>
    <x v="0"/>
  </r>
  <r>
    <s v="იმერეთი"/>
    <x v="3"/>
    <s v="ყუმური"/>
    <m/>
    <n v="641"/>
    <m/>
    <m/>
    <n v="1"/>
    <n v="1"/>
    <x v="3"/>
  </r>
  <r>
    <s v="იმერეთი"/>
    <x v="3"/>
    <s v="ყუმური"/>
    <s v="ყუმური"/>
    <n v="445"/>
    <m/>
    <s v="ამბ"/>
    <m/>
    <m/>
    <x v="0"/>
  </r>
  <r>
    <s v="იმერეთი"/>
    <x v="3"/>
    <s v="ყუმური"/>
    <s v="დუცხუნი"/>
    <n v="109"/>
    <m/>
    <m/>
    <m/>
    <m/>
    <x v="0"/>
  </r>
  <r>
    <s v="იმერეთი"/>
    <x v="3"/>
    <s v="ყუმური"/>
    <s v="მაისოური"/>
    <n v="87"/>
    <m/>
    <m/>
    <m/>
    <m/>
    <x v="0"/>
  </r>
  <r>
    <s v="იმერეთი"/>
    <x v="3"/>
    <s v="შუამთა / მთისძირი / მუქედი"/>
    <m/>
    <n v="3094"/>
    <m/>
    <m/>
    <n v="2"/>
    <n v="2"/>
    <x v="1"/>
  </r>
  <r>
    <s v="იმერეთი"/>
    <x v="3"/>
    <s v="შუამთა"/>
    <s v="შუამთა"/>
    <n v="1307"/>
    <m/>
    <s v="ამბ"/>
    <m/>
    <m/>
    <x v="0"/>
  </r>
  <r>
    <s v="იმერეთი"/>
    <x v="3"/>
    <s v="შუამთა"/>
    <s v="ჭყვიში"/>
    <n v="376"/>
    <m/>
    <m/>
    <m/>
    <m/>
    <x v="0"/>
  </r>
  <r>
    <s v="იმერეთი"/>
    <x v="3"/>
    <s v="მთისძირი"/>
    <s v="მთისძირი"/>
    <n v="413"/>
    <m/>
    <s v="ამბ"/>
    <m/>
    <m/>
    <x v="0"/>
  </r>
  <r>
    <s v="იმერეთი"/>
    <x v="3"/>
    <s v="მთისძირი"/>
    <s v="ჭაგან-ჭყვიში"/>
    <n v="418"/>
    <m/>
    <m/>
    <m/>
    <m/>
    <x v="0"/>
  </r>
  <r>
    <s v="იმერეთი"/>
    <x v="3"/>
    <s v="მუქედი"/>
    <s v="ქვედა მუქედი"/>
    <n v="282"/>
    <m/>
    <s v="ამბ"/>
    <m/>
    <m/>
    <x v="0"/>
  </r>
  <r>
    <s v="იმერეთი"/>
    <x v="3"/>
    <s v="მუქედი"/>
    <s v="ზედა მუქედი"/>
    <n v="298"/>
    <m/>
    <m/>
    <m/>
    <m/>
    <x v="0"/>
  </r>
  <r>
    <s v="იმერეთი"/>
    <x v="3"/>
    <s v="ციხესულორი"/>
    <m/>
    <n v="1135"/>
    <m/>
    <m/>
    <n v="1"/>
    <n v="1"/>
    <x v="7"/>
  </r>
  <r>
    <s v="იმერეთი"/>
    <x v="3"/>
    <s v="ციხესულორი"/>
    <s v="ციხესულორი"/>
    <n v="1135"/>
    <m/>
    <s v="ამბ"/>
    <m/>
    <m/>
    <x v="0"/>
  </r>
  <r>
    <s v="იმერეთი"/>
    <x v="4"/>
    <m/>
    <m/>
    <n v="57628"/>
    <m/>
    <m/>
    <n v="25"/>
    <n v="29"/>
    <x v="0"/>
  </r>
  <r>
    <s v="იმერეთი"/>
    <x v="4"/>
    <s v="ქ. ზესტაფონი"/>
    <m/>
    <n v="20814"/>
    <m/>
    <m/>
    <m/>
    <m/>
    <x v="0"/>
  </r>
  <r>
    <s v="იმერეთი"/>
    <x v="4"/>
    <s v="ბოსლევი"/>
    <m/>
    <n v="1145"/>
    <m/>
    <m/>
    <n v="1"/>
    <n v="1"/>
    <x v="7"/>
  </r>
  <r>
    <s v="იმერეთი"/>
    <x v="4"/>
    <s v="ბოსლევი"/>
    <s v="ბეღლევი"/>
    <n v="235"/>
    <m/>
    <s v="ამბ"/>
    <m/>
    <m/>
    <x v="0"/>
  </r>
  <r>
    <s v="იმერეთი"/>
    <x v="4"/>
    <s v="ბოსლევი"/>
    <s v="გამოღმა ბოსლევი"/>
    <n v="397"/>
    <m/>
    <m/>
    <m/>
    <m/>
    <x v="0"/>
  </r>
  <r>
    <s v="იმერეთი"/>
    <x v="4"/>
    <s v="ბოსლევი"/>
    <s v="გაღმა ბოსლევი"/>
    <n v="271"/>
    <m/>
    <m/>
    <m/>
    <m/>
    <x v="0"/>
  </r>
  <r>
    <s v="იმერეთი"/>
    <x v="4"/>
    <s v="ბოსლევი"/>
    <s v="დიდწიფელა"/>
    <n v="63"/>
    <m/>
    <m/>
    <m/>
    <m/>
    <x v="0"/>
  </r>
  <r>
    <s v="იმერეთი"/>
    <x v="4"/>
    <s v="ბოსლევი"/>
    <s v="მარცხენა რკვია"/>
    <n v="83"/>
    <m/>
    <m/>
    <m/>
    <m/>
    <x v="0"/>
  </r>
  <r>
    <s v="იმერეთი"/>
    <x v="4"/>
    <s v="ბოსლევი"/>
    <s v="მარჯვენა რკვია"/>
    <n v="96"/>
    <m/>
    <m/>
    <m/>
    <m/>
    <x v="0"/>
  </r>
  <r>
    <s v="იმერეთი"/>
    <x v="4"/>
    <s v="დილიკაური"/>
    <m/>
    <n v="1921"/>
    <m/>
    <m/>
    <n v="1"/>
    <n v="1"/>
    <x v="2"/>
  </r>
  <r>
    <s v="იმერეთი"/>
    <x v="4"/>
    <s v="დილიკაური"/>
    <s v="დილიკაური"/>
    <n v="1813"/>
    <m/>
    <s v="ამბ"/>
    <m/>
    <m/>
    <x v="0"/>
  </r>
  <r>
    <s v="იმერეთი"/>
    <x v="4"/>
    <s v="დილიკაური"/>
    <s v="ქველეთუბანი"/>
    <n v="108"/>
    <m/>
    <m/>
    <m/>
    <m/>
    <x v="0"/>
  </r>
  <r>
    <s v="იმერეთი"/>
    <x v="4"/>
    <s v="ზედა საქარა"/>
    <m/>
    <n v="2266"/>
    <m/>
    <m/>
    <n v="2"/>
    <n v="2"/>
    <x v="5"/>
  </r>
  <r>
    <s v="იმერეთი"/>
    <x v="4"/>
    <s v="ზედა საქარა"/>
    <s v="ზედა საქარა"/>
    <n v="2099"/>
    <m/>
    <s v="ამბ"/>
    <m/>
    <m/>
    <x v="0"/>
  </r>
  <r>
    <s v="იმერეთი"/>
    <x v="4"/>
    <s v="ზედა საქარა"/>
    <s v="ბეღლევი"/>
    <n v="167"/>
    <m/>
    <m/>
    <m/>
    <m/>
    <x v="0"/>
  </r>
  <r>
    <s v="იმერეთი"/>
    <x v="4"/>
    <s v="ზოვრეთი"/>
    <m/>
    <n v="1513"/>
    <m/>
    <m/>
    <n v="1"/>
    <n v="1"/>
    <x v="2"/>
  </r>
  <r>
    <s v="იმერეთი"/>
    <x v="4"/>
    <s v="ზოვრეთი"/>
    <s v="ზოვრეთი"/>
    <n v="1513"/>
    <m/>
    <s v="ამბ"/>
    <m/>
    <m/>
    <x v="0"/>
  </r>
  <r>
    <s v="იმერეთი"/>
    <x v="4"/>
    <s v="ილემი"/>
    <m/>
    <n v="832"/>
    <m/>
    <m/>
    <n v="1"/>
    <n v="1"/>
    <x v="3"/>
  </r>
  <r>
    <s v="იმერეთი"/>
    <x v="4"/>
    <s v="ილემი"/>
    <s v="ქვედა ილემი"/>
    <n v="525"/>
    <m/>
    <m/>
    <m/>
    <m/>
    <x v="0"/>
  </r>
  <r>
    <s v="იმერეთი"/>
    <x v="4"/>
    <s v="ილემი"/>
    <s v="ზედა ილემი"/>
    <n v="307"/>
    <m/>
    <m/>
    <m/>
    <m/>
    <x v="0"/>
  </r>
  <r>
    <s v="იმერეთი"/>
    <x v="4"/>
    <s v="კვალითი"/>
    <m/>
    <n v="3013"/>
    <m/>
    <m/>
    <n v="2"/>
    <n v="3"/>
    <x v="1"/>
  </r>
  <r>
    <s v="იმერეთი"/>
    <x v="4"/>
    <s v="კვალითი"/>
    <s v="შუა კვალითი"/>
    <n v="452"/>
    <m/>
    <s v="ამბ"/>
    <m/>
    <m/>
    <x v="0"/>
  </r>
  <r>
    <s v="იმერეთი"/>
    <x v="4"/>
    <s v="კვალითი"/>
    <s v="ქვედა კვალითი"/>
    <n v="2561"/>
    <m/>
    <m/>
    <m/>
    <m/>
    <x v="0"/>
  </r>
  <r>
    <s v="იმერეთი"/>
    <x v="4"/>
    <s v="კლდეთი"/>
    <m/>
    <n v="3067"/>
    <m/>
    <m/>
    <n v="2"/>
    <n v="2"/>
    <x v="1"/>
  </r>
  <r>
    <s v="იმერეთი"/>
    <x v="4"/>
    <s v="კლდეთი"/>
    <s v="ზედა კლდეთი"/>
    <n v="499"/>
    <m/>
    <s v="ამბ"/>
    <m/>
    <m/>
    <x v="0"/>
  </r>
  <r>
    <s v="იმერეთი"/>
    <x v="4"/>
    <s v="კლდეთი"/>
    <s v="ალავერდი"/>
    <n v="312"/>
    <m/>
    <m/>
    <m/>
    <m/>
    <x v="0"/>
  </r>
  <r>
    <s v="იმერეთი"/>
    <x v="4"/>
    <s v="კლდეთი"/>
    <s v="თვრინი"/>
    <n v="589"/>
    <m/>
    <m/>
    <m/>
    <m/>
    <x v="0"/>
  </r>
  <r>
    <s v="იმერეთი"/>
    <x v="4"/>
    <s v="კლდეთი"/>
    <s v="კინოთი"/>
    <n v="345"/>
    <m/>
    <m/>
    <m/>
    <m/>
    <x v="0"/>
  </r>
  <r>
    <s v="იმერეთი"/>
    <x v="4"/>
    <s v="კლდეთი"/>
    <s v="მწყერიციხე"/>
    <n v="43"/>
    <m/>
    <m/>
    <m/>
    <m/>
    <x v="0"/>
  </r>
  <r>
    <s v="იმერეთი"/>
    <x v="4"/>
    <s v="კლდეთი"/>
    <s v="ტაბაკინი"/>
    <n v="754"/>
    <m/>
    <m/>
    <m/>
    <m/>
    <x v="0"/>
  </r>
  <r>
    <s v="იმერეთი"/>
    <x v="4"/>
    <s v="კლდეთი"/>
    <s v="ქვედა კლდეთი"/>
    <n v="525"/>
    <m/>
    <m/>
    <m/>
    <m/>
    <x v="0"/>
  </r>
  <r>
    <s v="იმერეთი"/>
    <x v="4"/>
    <s v="მეორე სვირი"/>
    <m/>
    <n v="3723"/>
    <m/>
    <m/>
    <n v="2"/>
    <n v="3"/>
    <x v="1"/>
  </r>
  <r>
    <s v="იმერეთი"/>
    <x v="4"/>
    <s v="მეორე სვირი"/>
    <s v="მეორე სვირი"/>
    <n v="3356"/>
    <m/>
    <s v="ამბ"/>
    <m/>
    <m/>
    <x v="0"/>
  </r>
  <r>
    <s v="იმერეთი"/>
    <x v="4"/>
    <s v="მეორე სვირი"/>
    <s v="სადგური სვირი"/>
    <n v="367"/>
    <m/>
    <m/>
    <m/>
    <m/>
    <x v="0"/>
  </r>
  <r>
    <s v="იმერეთი"/>
    <x v="4"/>
    <s v="პირველი სვირი"/>
    <m/>
    <n v="1981"/>
    <m/>
    <m/>
    <n v="2"/>
    <n v="2"/>
    <x v="2"/>
  </r>
  <r>
    <s v="იმერეთი"/>
    <x v="4"/>
    <s v="პირველი სვირი"/>
    <s v="პირველი სვირი"/>
    <n v="1981"/>
    <m/>
    <s v="ამბ"/>
    <m/>
    <m/>
    <x v="0"/>
  </r>
  <r>
    <s v="იმერეთი"/>
    <x v="4"/>
    <s v="როდინოული"/>
    <m/>
    <n v="1956"/>
    <m/>
    <m/>
    <n v="1"/>
    <n v="2"/>
    <x v="2"/>
  </r>
  <r>
    <s v="იმერეთი"/>
    <x v="4"/>
    <s v="როდინოული"/>
    <s v="როდინოული"/>
    <n v="728"/>
    <m/>
    <m/>
    <m/>
    <m/>
    <x v="0"/>
  </r>
  <r>
    <s v="იმერეთი"/>
    <x v="4"/>
    <s v="როდინოული"/>
    <s v="აჯამეთი"/>
    <n v="296"/>
    <m/>
    <s v="ახ.ამბ"/>
    <m/>
    <m/>
    <x v="0"/>
  </r>
  <r>
    <s v="იმერეთი"/>
    <x v="4"/>
    <s v="როდინოული"/>
    <s v="სვეტმაღალი"/>
    <n v="302"/>
    <m/>
    <m/>
    <m/>
    <m/>
    <x v="0"/>
  </r>
  <r>
    <s v="იმერეთი"/>
    <x v="4"/>
    <s v="როდინოული"/>
    <s v="ცხენთარო"/>
    <n v="630"/>
    <m/>
    <m/>
    <m/>
    <m/>
    <x v="0"/>
  </r>
  <r>
    <s v="იმერეთი"/>
    <x v="4"/>
    <s v="ფუთი"/>
    <m/>
    <n v="1564"/>
    <m/>
    <m/>
    <n v="1"/>
    <n v="2"/>
    <x v="2"/>
  </r>
  <r>
    <s v="იმერეთი"/>
    <x v="4"/>
    <s v="ფუთი"/>
    <s v="ფუთი"/>
    <n v="1564"/>
    <m/>
    <s v="ამბ"/>
    <m/>
    <m/>
    <x v="0"/>
  </r>
  <r>
    <s v="იმერეთი"/>
    <x v="4"/>
    <s v="ქვედა საზანო"/>
    <m/>
    <n v="3440"/>
    <m/>
    <m/>
    <n v="2"/>
    <n v="2"/>
    <x v="1"/>
  </r>
  <r>
    <s v="იმერეთი"/>
    <x v="4"/>
    <s v="ქვედა საზანო"/>
    <s v="ქვედა საზანო"/>
    <n v="1334"/>
    <m/>
    <s v="ამბ"/>
    <m/>
    <m/>
    <x v="0"/>
  </r>
  <r>
    <s v="იმერეთი"/>
    <x v="4"/>
    <s v="ქვედა საზანო"/>
    <s v="სასახლე"/>
    <n v="587"/>
    <m/>
    <m/>
    <m/>
    <m/>
    <x v="0"/>
  </r>
  <r>
    <s v="იმერეთი"/>
    <x v="4"/>
    <s v="ქვედა საზანო"/>
    <s v="ტყლაპი-ვაკე"/>
    <n v="1080"/>
    <m/>
    <m/>
    <m/>
    <m/>
    <x v="0"/>
  </r>
  <r>
    <s v="იმერეთი"/>
    <x v="4"/>
    <s v="ქვედა საზანო"/>
    <s v="შიმშილაქედი"/>
    <n v="439"/>
    <m/>
    <m/>
    <m/>
    <m/>
    <x v="0"/>
  </r>
  <r>
    <s v="იმერეთი"/>
    <x v="4"/>
    <s v="ქვედა საქარა"/>
    <m/>
    <n v="3994"/>
    <m/>
    <m/>
    <n v="2"/>
    <n v="2"/>
    <x v="1"/>
  </r>
  <r>
    <s v="იმერეთი"/>
    <x v="4"/>
    <s v="ქვედა საქარა"/>
    <s v="ქვედა საქარა"/>
    <n v="1989"/>
    <m/>
    <s v="ამბ"/>
    <m/>
    <m/>
    <x v="0"/>
  </r>
  <r>
    <s v="იმერეთი"/>
    <x v="4"/>
    <s v="ქვედა საქარა"/>
    <s v="არგვეთა"/>
    <n v="1329"/>
    <m/>
    <m/>
    <m/>
    <m/>
    <x v="0"/>
  </r>
  <r>
    <s v="იმერეთი"/>
    <x v="4"/>
    <s v="ქვედა საქარა"/>
    <s v="ჭალატყე"/>
    <n v="676"/>
    <m/>
    <m/>
    <m/>
    <m/>
    <x v="0"/>
  </r>
  <r>
    <s v="იმერეთი"/>
    <x v="4"/>
    <s v="შორაპანი / სანახშირე"/>
    <m/>
    <n v="2728"/>
    <m/>
    <m/>
    <n v="2"/>
    <n v="2"/>
    <x v="8"/>
  </r>
  <r>
    <s v="იმერეთი"/>
    <x v="4"/>
    <s v="შორაპანი"/>
    <s v="შორაპანი"/>
    <n v="1258"/>
    <m/>
    <s v="ამბ"/>
    <m/>
    <m/>
    <x v="0"/>
  </r>
  <r>
    <s v="იმერეთი"/>
    <x v="4"/>
    <s v="სანახშირე"/>
    <s v="სანახშირე"/>
    <n v="162"/>
    <m/>
    <s v="ამბ"/>
    <m/>
    <m/>
    <x v="0"/>
  </r>
  <r>
    <s v="იმერეთი"/>
    <x v="4"/>
    <s v="სანახშირე"/>
    <s v="ზედა წიფლავაკე"/>
    <n v="155"/>
    <m/>
    <m/>
    <m/>
    <m/>
    <x v="0"/>
  </r>
  <r>
    <s v="იმერეთი"/>
    <x v="4"/>
    <s v="სანახშირე"/>
    <s v="მარტოთუბანი"/>
    <n v="633"/>
    <m/>
    <m/>
    <m/>
    <m/>
    <x v="0"/>
  </r>
  <r>
    <s v="იმერეთი"/>
    <x v="4"/>
    <s v="სანახშირე"/>
    <s v="საღვინე"/>
    <n v="240"/>
    <m/>
    <m/>
    <m/>
    <m/>
    <x v="0"/>
  </r>
  <r>
    <s v="იმერეთი"/>
    <x v="4"/>
    <s v="სანახშირე"/>
    <s v="ქვედა წიფლავაკე"/>
    <n v="280"/>
    <m/>
    <m/>
    <m/>
    <m/>
    <x v="0"/>
  </r>
  <r>
    <s v="იმერეთი"/>
    <x v="4"/>
    <s v="შროშა"/>
    <m/>
    <n v="887"/>
    <m/>
    <m/>
    <n v="1"/>
    <n v="1"/>
    <x v="3"/>
  </r>
  <r>
    <s v="იმერეთი"/>
    <x v="4"/>
    <s v="შროშა"/>
    <s v="შროშა"/>
    <n v="400"/>
    <m/>
    <s v="ამბ"/>
    <m/>
    <m/>
    <x v="0"/>
  </r>
  <r>
    <s v="იმერეთი"/>
    <x v="4"/>
    <s v="შროშა"/>
    <s v="ამსაისი"/>
    <n v="64"/>
    <m/>
    <m/>
    <m/>
    <m/>
    <x v="0"/>
  </r>
  <r>
    <s v="იმერეთი"/>
    <x v="4"/>
    <s v="შროშა"/>
    <s v="საწაბლე"/>
    <n v="105"/>
    <m/>
    <m/>
    <m/>
    <m/>
    <x v="0"/>
  </r>
  <r>
    <s v="იმერეთი"/>
    <x v="4"/>
    <s v="შროშა"/>
    <s v="საწუმბო"/>
    <n v="318"/>
    <m/>
    <m/>
    <m/>
    <m/>
    <x v="0"/>
  </r>
  <r>
    <s v="იმერეთი"/>
    <x v="4"/>
    <s v="ცხრაწყარო"/>
    <m/>
    <n v="1835"/>
    <m/>
    <m/>
    <n v="1"/>
    <n v="1"/>
    <x v="2"/>
  </r>
  <r>
    <s v="იმერეთი"/>
    <x v="4"/>
    <s v="ცხრაწყარო"/>
    <s v="ცხრაწყარო"/>
    <n v="1472"/>
    <m/>
    <s v="ამბ"/>
    <m/>
    <m/>
    <x v="0"/>
  </r>
  <r>
    <s v="იმერეთი"/>
    <x v="4"/>
    <s v="ცხრაწყარო"/>
    <s v="ზედა კვალითი"/>
    <n v="244"/>
    <m/>
    <m/>
    <m/>
    <m/>
    <x v="0"/>
  </r>
  <r>
    <s v="იმერეთი"/>
    <x v="4"/>
    <s v="ცხრაწყარო"/>
    <s v="ძლოურდანეთი"/>
    <n v="119"/>
    <m/>
    <m/>
    <m/>
    <m/>
    <x v="0"/>
  </r>
  <r>
    <s v="იმერეთი"/>
    <x v="4"/>
    <s v="ძირულა"/>
    <m/>
    <n v="949"/>
    <m/>
    <m/>
    <n v="1"/>
    <n v="1"/>
    <x v="3"/>
  </r>
  <r>
    <s v="იმერეთი"/>
    <x v="4"/>
    <s v="ძირულა"/>
    <s v="ძირულა"/>
    <n v="84"/>
    <m/>
    <s v="ამბ"/>
    <m/>
    <m/>
    <x v="0"/>
  </r>
  <r>
    <s v="იმერეთი"/>
    <x v="4"/>
    <s v="ძირულა"/>
    <s v="აჭარა"/>
    <n v="80"/>
    <m/>
    <m/>
    <m/>
    <m/>
    <x v="0"/>
  </r>
  <r>
    <s v="იმერეთი"/>
    <x v="4"/>
    <s v="ძირულა"/>
    <s v="დიდი განთიადი"/>
    <n v="244"/>
    <m/>
    <m/>
    <m/>
    <m/>
    <x v="0"/>
  </r>
  <r>
    <s v="იმერეთი"/>
    <x v="4"/>
    <s v="ძირულა"/>
    <s v="ვაშპარიანი"/>
    <n v="65"/>
    <m/>
    <m/>
    <m/>
    <m/>
    <x v="0"/>
  </r>
  <r>
    <s v="იმერეთი"/>
    <x v="4"/>
    <s v="ძირულა"/>
    <s v="ზედა წევა"/>
    <n v="44"/>
    <m/>
    <m/>
    <m/>
    <m/>
    <x v="0"/>
  </r>
  <r>
    <s v="იმერეთი"/>
    <x v="4"/>
    <s v="ძირულა"/>
    <s v="ლელაძისეული"/>
    <n v="161"/>
    <m/>
    <m/>
    <m/>
    <m/>
    <x v="0"/>
  </r>
  <r>
    <s v="იმერეთი"/>
    <x v="4"/>
    <s v="ძირულა"/>
    <s v="პატარა განთიადი"/>
    <n v="42"/>
    <m/>
    <m/>
    <m/>
    <m/>
    <x v="0"/>
  </r>
  <r>
    <s v="იმერეთი"/>
    <x v="4"/>
    <s v="ძირულა"/>
    <s v="ქვედა წევა"/>
    <n v="178"/>
    <m/>
    <m/>
    <m/>
    <m/>
    <x v="0"/>
  </r>
  <r>
    <s v="იმერეთი"/>
    <x v="4"/>
    <s v="ძირულა"/>
    <s v="ღვერკი"/>
    <n v="51"/>
    <m/>
    <m/>
    <m/>
    <m/>
    <x v="0"/>
  </r>
  <r>
    <s v="იმერეთი"/>
    <x v="5"/>
    <m/>
    <m/>
    <n v="35563"/>
    <m/>
    <m/>
    <n v="22"/>
    <n v="23"/>
    <x v="0"/>
  </r>
  <r>
    <s v="იმერეთი"/>
    <x v="5"/>
    <s v="ქ. თერჯოლა"/>
    <m/>
    <n v="4644"/>
    <m/>
    <m/>
    <m/>
    <m/>
    <x v="0"/>
  </r>
  <r>
    <s v="იმერეთი"/>
    <x v="5"/>
    <s v="ალისუბანი"/>
    <m/>
    <n v="2110"/>
    <m/>
    <m/>
    <n v="2"/>
    <n v="2"/>
    <x v="5"/>
  </r>
  <r>
    <s v="იმერეთი"/>
    <x v="5"/>
    <s v="ალისუბანი"/>
    <s v="ქვედა ალისუბანი"/>
    <n v="1033"/>
    <m/>
    <s v="ამბ"/>
    <m/>
    <m/>
    <x v="0"/>
  </r>
  <r>
    <s v="იმერეთი"/>
    <x v="5"/>
    <s v="ალისუბანი"/>
    <s v="ზარნაძეები"/>
    <n v="336"/>
    <m/>
    <m/>
    <m/>
    <m/>
    <x v="0"/>
  </r>
  <r>
    <s v="იმერეთი"/>
    <x v="5"/>
    <s v="ალისუბანი"/>
    <s v="ზედა ალისუბანი"/>
    <n v="603"/>
    <m/>
    <m/>
    <m/>
    <m/>
    <x v="0"/>
  </r>
  <r>
    <s v="იმერეთი"/>
    <x v="5"/>
    <s v="ალისუბანი"/>
    <s v="თხილთაწყარო"/>
    <n v="86"/>
    <m/>
    <m/>
    <m/>
    <m/>
    <x v="0"/>
  </r>
  <r>
    <s v="იმერეთი"/>
    <x v="5"/>
    <s v="ალისუბანი"/>
    <s v="მაჩიტაური"/>
    <n v="52"/>
    <m/>
    <m/>
    <m/>
    <m/>
    <x v="0"/>
  </r>
  <r>
    <s v="იმერეთი"/>
    <x v="5"/>
    <s v="ახალთერჯოლა"/>
    <m/>
    <n v="1348"/>
    <m/>
    <m/>
    <n v="1"/>
    <n v="1"/>
    <x v="7"/>
  </r>
  <r>
    <s v="იმერეთი"/>
    <x v="5"/>
    <s v="ახალთერჯოლა"/>
    <s v="ახალთერჯოლა"/>
    <n v="1170"/>
    <m/>
    <m/>
    <m/>
    <m/>
    <x v="0"/>
  </r>
  <r>
    <s v="იმერეთი"/>
    <x v="5"/>
    <s v="ახალთერჯოლა"/>
    <s v="ბოსელა"/>
    <n v="178"/>
    <m/>
    <m/>
    <m/>
    <m/>
    <x v="0"/>
  </r>
  <r>
    <s v="იმერეთი"/>
    <x v="5"/>
    <s v="ბარდუბანი"/>
    <m/>
    <n v="1416"/>
    <m/>
    <m/>
    <n v="1"/>
    <n v="1"/>
    <x v="7"/>
  </r>
  <r>
    <s v="იმერეთი"/>
    <x v="5"/>
    <s v="ბარდუბანი"/>
    <s v="ბარდუბანი"/>
    <n v="1113"/>
    <m/>
    <s v="ამბ"/>
    <m/>
    <m/>
    <x v="0"/>
  </r>
  <r>
    <s v="იმერეთი"/>
    <x v="5"/>
    <s v="ბარდუბანი"/>
    <s v="სათემო"/>
    <n v="303"/>
    <m/>
    <m/>
    <m/>
    <m/>
    <x v="0"/>
  </r>
  <r>
    <s v="იმერეთი"/>
    <x v="5"/>
    <s v="გოდოგანი"/>
    <m/>
    <n v="2193"/>
    <m/>
    <m/>
    <n v="1"/>
    <n v="1"/>
    <x v="5"/>
  </r>
  <r>
    <s v="იმერეთი"/>
    <x v="5"/>
    <s v="გოდოგანი"/>
    <s v="გოდოგანი"/>
    <n v="1462"/>
    <m/>
    <m/>
    <m/>
    <m/>
    <x v="0"/>
  </r>
  <r>
    <s v="იმერეთი"/>
    <x v="5"/>
    <s v="გოდოგანი"/>
    <s v="ბროლიქედი"/>
    <n v="284"/>
    <m/>
    <m/>
    <m/>
    <m/>
    <x v="0"/>
  </r>
  <r>
    <s v="იმერეთი"/>
    <x v="5"/>
    <s v="გოდოგანი"/>
    <s v="ნაგარევი"/>
    <n v="279"/>
    <m/>
    <m/>
    <m/>
    <m/>
    <x v="0"/>
  </r>
  <r>
    <s v="იმერეთი"/>
    <x v="5"/>
    <s v="გოდოგანი"/>
    <s v="ჭალასთავი"/>
    <n v="168"/>
    <m/>
    <m/>
    <m/>
    <m/>
    <x v="0"/>
  </r>
  <r>
    <s v="იმერეთი"/>
    <x v="5"/>
    <s v="ეწერი"/>
    <m/>
    <n v="1457"/>
    <m/>
    <m/>
    <n v="1"/>
    <n v="1"/>
    <x v="7"/>
  </r>
  <r>
    <s v="იმერეთი"/>
    <x v="5"/>
    <s v="ეწერი"/>
    <s v="ეწერი"/>
    <n v="1206"/>
    <m/>
    <m/>
    <m/>
    <m/>
    <x v="0"/>
  </r>
  <r>
    <s v="იმერეთი"/>
    <x v="5"/>
    <s v="ეწერი"/>
    <s v="ახალუბანი"/>
    <n v="251"/>
    <m/>
    <m/>
    <m/>
    <m/>
    <x v="0"/>
  </r>
  <r>
    <s v="იმერეთი"/>
    <x v="5"/>
    <s v="ზედა საზანო"/>
    <m/>
    <n v="2838"/>
    <m/>
    <m/>
    <n v="2"/>
    <n v="2"/>
    <x v="8"/>
  </r>
  <r>
    <s v="იმერეთი"/>
    <x v="5"/>
    <s v="ზედა საზანო"/>
    <s v="ზედა საზანო"/>
    <n v="1260"/>
    <m/>
    <m/>
    <m/>
    <m/>
    <x v="0"/>
  </r>
  <r>
    <s v="იმერეთი"/>
    <x v="5"/>
    <s v="ზედა საზანო"/>
    <s v="დელტასუბანი"/>
    <n v="482"/>
    <m/>
    <m/>
    <m/>
    <m/>
    <x v="0"/>
  </r>
  <r>
    <s v="იმერეთი"/>
    <x v="5"/>
    <s v="ზედა საზანო"/>
    <s v="მუჯირეთი"/>
    <n v="79"/>
    <m/>
    <m/>
    <m/>
    <m/>
    <x v="0"/>
  </r>
  <r>
    <s v="იმერეთი"/>
    <x v="5"/>
    <s v="ზედა საზანო"/>
    <s v="სკანდე"/>
    <n v="434"/>
    <m/>
    <m/>
    <m/>
    <m/>
    <x v="0"/>
  </r>
  <r>
    <s v="იმერეთი"/>
    <x v="5"/>
    <s v="ზედა საზანო"/>
    <s v="შიმშილაქედი"/>
    <n v="185"/>
    <m/>
    <m/>
    <m/>
    <m/>
    <x v="0"/>
  </r>
  <r>
    <s v="იმერეთი"/>
    <x v="5"/>
    <s v="ზედა საზანო"/>
    <s v="ჩიხორი"/>
    <n v="398"/>
    <m/>
    <m/>
    <m/>
    <m/>
    <x v="0"/>
  </r>
  <r>
    <s v="იმერეთი"/>
    <x v="5"/>
    <s v="ზედა სიმონეთი"/>
    <m/>
    <n v="1349"/>
    <m/>
    <m/>
    <n v="1"/>
    <n v="1"/>
    <x v="7"/>
  </r>
  <r>
    <s v="იმერეთი"/>
    <x v="5"/>
    <s v="ზედა სიმონეთი"/>
    <s v="ზედა სიმონეთი"/>
    <n v="1349"/>
    <m/>
    <m/>
    <m/>
    <m/>
    <x v="0"/>
  </r>
  <r>
    <s v="იმერეთი"/>
    <x v="5"/>
    <s v="თუზი"/>
    <m/>
    <n v="1939"/>
    <m/>
    <m/>
    <n v="2"/>
    <n v="2"/>
    <x v="2"/>
  </r>
  <r>
    <s v="იმერეთი"/>
    <x v="5"/>
    <s v="თუზი"/>
    <s v="თუზი"/>
    <n v="1060"/>
    <m/>
    <m/>
    <m/>
    <m/>
    <x v="0"/>
  </r>
  <r>
    <s v="იმერეთი"/>
    <x v="5"/>
    <s v="თუზი"/>
    <s v="ვარდიგორა"/>
    <n v="416"/>
    <m/>
    <m/>
    <m/>
    <m/>
    <x v="0"/>
  </r>
  <r>
    <s v="იმერეთი"/>
    <x v="5"/>
    <s v="თუზი"/>
    <s v="თავასა"/>
    <n v="282"/>
    <m/>
    <m/>
    <m/>
    <m/>
    <x v="0"/>
  </r>
  <r>
    <s v="იმერეთი"/>
    <x v="5"/>
    <s v="თუზი"/>
    <s v="კაკაბოური"/>
    <n v="139"/>
    <m/>
    <m/>
    <m/>
    <m/>
    <x v="0"/>
  </r>
  <r>
    <s v="იმერეთი"/>
    <x v="5"/>
    <s v="თუზი"/>
    <s v="ჯგილათი"/>
    <n v="42"/>
    <m/>
    <m/>
    <m/>
    <m/>
    <x v="0"/>
  </r>
  <r>
    <s v="იმერეთი"/>
    <x v="5"/>
    <s v="კვახჭირი"/>
    <m/>
    <n v="2102"/>
    <m/>
    <m/>
    <n v="1"/>
    <n v="1"/>
    <x v="5"/>
  </r>
  <r>
    <s v="იმერეთი"/>
    <x v="5"/>
    <s v="კვახჭირი"/>
    <s v="კვახჭირი"/>
    <n v="647"/>
    <m/>
    <m/>
    <m/>
    <m/>
    <x v="0"/>
  </r>
  <r>
    <s v="იმერეთი"/>
    <x v="5"/>
    <s v="კვახჭირი"/>
    <s v="ოდილაური"/>
    <n v="908"/>
    <m/>
    <m/>
    <m/>
    <m/>
    <x v="0"/>
  </r>
  <r>
    <s v="იმერეთი"/>
    <x v="5"/>
    <s v="კვახჭირი"/>
    <s v="სარბევი"/>
    <n v="547"/>
    <m/>
    <m/>
    <m/>
    <m/>
    <x v="0"/>
  </r>
  <r>
    <s v="იმერეთი"/>
    <x v="5"/>
    <s v="ნახშირღელე"/>
    <m/>
    <n v="1759"/>
    <m/>
    <m/>
    <n v="1"/>
    <n v="1"/>
    <x v="2"/>
  </r>
  <r>
    <s v="იმერეთი"/>
    <x v="5"/>
    <s v="ნახშირღელე"/>
    <s v="ნახშირღელე"/>
    <n v="1432"/>
    <m/>
    <m/>
    <m/>
    <m/>
    <x v="0"/>
  </r>
  <r>
    <s v="იმერეთი"/>
    <x v="5"/>
    <s v="ნახშირღელე"/>
    <s v="ნავენახევი"/>
    <n v="327"/>
    <m/>
    <m/>
    <m/>
    <m/>
    <x v="0"/>
  </r>
  <r>
    <s v="იმერეთი"/>
    <x v="5"/>
    <s v="რუფოთი"/>
    <m/>
    <n v="2036"/>
    <m/>
    <m/>
    <n v="1"/>
    <n v="1"/>
    <x v="5"/>
  </r>
  <r>
    <s v="იმერეთი"/>
    <x v="5"/>
    <s v="რუფოთი"/>
    <s v="რუფოთი"/>
    <n v="1459"/>
    <m/>
    <s v="ახ.ამბ"/>
    <m/>
    <m/>
    <x v="0"/>
  </r>
  <r>
    <s v="იმერეთი"/>
    <x v="5"/>
    <s v="რუფოთი"/>
    <s v="ტელეფა"/>
    <n v="577"/>
    <m/>
    <m/>
    <m/>
    <m/>
    <x v="0"/>
  </r>
  <r>
    <s v="იმერეთი"/>
    <x v="5"/>
    <s v="სიქთარვა"/>
    <m/>
    <n v="1725"/>
    <m/>
    <m/>
    <n v="1"/>
    <n v="1"/>
    <x v="2"/>
  </r>
  <r>
    <s v="იმერეთი"/>
    <x v="5"/>
    <s v="სიქთარვა"/>
    <s v="სიქთარვა"/>
    <n v="1148"/>
    <m/>
    <s v="ამბ"/>
    <m/>
    <m/>
    <x v="0"/>
  </r>
  <r>
    <s v="იმერეთი"/>
    <x v="5"/>
    <s v="სიქთარვა"/>
    <s v="ჩხარი-ეწერი"/>
    <n v="577"/>
    <m/>
    <m/>
    <m/>
    <m/>
    <x v="0"/>
  </r>
  <r>
    <s v="იმერეთი"/>
    <x v="5"/>
    <s v="ქვედა სიმონეთი"/>
    <m/>
    <n v="2027"/>
    <m/>
    <m/>
    <n v="1"/>
    <n v="2"/>
    <x v="5"/>
  </r>
  <r>
    <s v="იმერეთი"/>
    <x v="5"/>
    <s v="ქვედა სიმონეთი"/>
    <s v="ქვედა სიმონეთი"/>
    <n v="2027"/>
    <m/>
    <m/>
    <m/>
    <m/>
    <x v="0"/>
  </r>
  <r>
    <s v="იმერეთი"/>
    <x v="5"/>
    <s v="ღვანკითი"/>
    <m/>
    <n v="1968"/>
    <m/>
    <m/>
    <n v="1"/>
    <n v="1"/>
    <x v="2"/>
  </r>
  <r>
    <s v="იმერეთი"/>
    <x v="5"/>
    <s v="ღვანკითი"/>
    <s v="ღვანკითი"/>
    <n v="1968"/>
    <m/>
    <m/>
    <m/>
    <m/>
    <x v="0"/>
  </r>
  <r>
    <s v="იმერეთი"/>
    <x v="5"/>
    <s v="ჩხარი / გოგნი"/>
    <m/>
    <n v="1659"/>
    <m/>
    <m/>
    <n v="3"/>
    <n v="3"/>
    <x v="2"/>
  </r>
  <r>
    <s v="იმერეთი"/>
    <x v="5"/>
    <s v="ჩხარი"/>
    <s v="ჩხარი"/>
    <n v="643"/>
    <m/>
    <s v="ამბ"/>
    <m/>
    <m/>
    <x v="0"/>
  </r>
  <r>
    <s v="იმერეთი"/>
    <x v="5"/>
    <s v="ჩხარი"/>
    <s v="ჩხარი-მაცხოვარი"/>
    <n v="568"/>
    <m/>
    <m/>
    <m/>
    <m/>
    <x v="0"/>
  </r>
  <r>
    <s v="იმერეთი"/>
    <x v="5"/>
    <s v="გოგნი"/>
    <s v="გოგნი"/>
    <n v="448"/>
    <m/>
    <m/>
    <m/>
    <m/>
    <x v="0"/>
  </r>
  <r>
    <s v="იმერეთი"/>
    <x v="5"/>
    <s v="ძევრი"/>
    <m/>
    <n v="1442"/>
    <m/>
    <m/>
    <n v="1"/>
    <n v="1"/>
    <x v="7"/>
  </r>
  <r>
    <s v="იმერეთი"/>
    <x v="5"/>
    <s v="ძევრი"/>
    <s v="ძევრი"/>
    <n v="590"/>
    <m/>
    <m/>
    <m/>
    <m/>
    <x v="0"/>
  </r>
  <r>
    <s v="იმერეთი"/>
    <x v="5"/>
    <s v="ძევრი"/>
    <s v="ოქონა"/>
    <n v="743"/>
    <m/>
    <m/>
    <m/>
    <m/>
    <x v="0"/>
  </r>
  <r>
    <s v="იმერეთი"/>
    <x v="5"/>
    <s v="ძევრი"/>
    <s v="სეფარეთი"/>
    <n v="109"/>
    <m/>
    <m/>
    <m/>
    <m/>
    <x v="0"/>
  </r>
  <r>
    <s v="იმერეთი"/>
    <x v="5"/>
    <s v="ჭოგნარი"/>
    <m/>
    <n v="1551"/>
    <m/>
    <m/>
    <n v="1"/>
    <n v="1"/>
    <x v="2"/>
  </r>
  <r>
    <s v="იმერეთი"/>
    <x v="5"/>
    <s v="ჭოგნარი"/>
    <s v="ჭოგნარი"/>
    <n v="1551"/>
    <m/>
    <m/>
    <m/>
    <m/>
    <x v="0"/>
  </r>
  <r>
    <s v="იმერეთი"/>
    <x v="6"/>
    <m/>
    <m/>
    <n v="48562"/>
    <m/>
    <m/>
    <n v="16"/>
    <n v="19"/>
    <x v="0"/>
  </r>
  <r>
    <s v="იმერეთი"/>
    <x v="6"/>
    <s v="ქ. სამტრედია"/>
    <m/>
    <n v="25318"/>
    <m/>
    <m/>
    <m/>
    <m/>
    <x v="0"/>
  </r>
  <r>
    <s v="იმერეთი"/>
    <x v="6"/>
    <s v="დაბა კულაში"/>
    <m/>
    <n v="1702"/>
    <m/>
    <m/>
    <n v="1"/>
    <n v="2"/>
    <x v="2"/>
  </r>
  <r>
    <s v="იმერეთი"/>
    <x v="6"/>
    <s v="დაბა კულაში"/>
    <s v="დაბა კულაში"/>
    <n v="1702"/>
    <m/>
    <m/>
    <m/>
    <m/>
    <x v="0"/>
  </r>
  <r>
    <s v="იმერეთი"/>
    <x v="6"/>
    <s v="ბაში"/>
    <m/>
    <n v="1250"/>
    <m/>
    <m/>
    <n v="1"/>
    <n v="1"/>
    <x v="7"/>
  </r>
  <r>
    <s v="იმერეთი"/>
    <x v="6"/>
    <s v="ბაში"/>
    <s v="ბაში"/>
    <n v="1250"/>
    <m/>
    <s v="ამბ"/>
    <m/>
    <m/>
    <x v="0"/>
  </r>
  <r>
    <s v="იმერეთი"/>
    <x v="6"/>
    <s v="გომი"/>
    <m/>
    <n v="3672"/>
    <m/>
    <m/>
    <n v="2"/>
    <n v="2"/>
    <x v="1"/>
  </r>
  <r>
    <s v="იმერეთი"/>
    <x v="6"/>
    <s v="გომი"/>
    <s v="დაბლა გომი"/>
    <n v="895"/>
    <m/>
    <s v="ამბ"/>
    <m/>
    <m/>
    <x v="0"/>
  </r>
  <r>
    <s v="იმერეთი"/>
    <x v="6"/>
    <s v="გომი"/>
    <s v="გომმუხაყრუა"/>
    <n v="298"/>
    <m/>
    <m/>
    <m/>
    <m/>
    <x v="0"/>
  </r>
  <r>
    <s v="იმერეთი"/>
    <x v="6"/>
    <s v="გომი"/>
    <s v="გომნატეხები"/>
    <n v="326"/>
    <m/>
    <m/>
    <m/>
    <m/>
    <x v="0"/>
  </r>
  <r>
    <s v="იმერეთი"/>
    <x v="6"/>
    <s v="გომი"/>
    <s v="დაბლა ეწერი"/>
    <n v="121"/>
    <m/>
    <m/>
    <m/>
    <m/>
    <x v="0"/>
  </r>
  <r>
    <s v="იმერეთი"/>
    <x v="6"/>
    <s v="გომი"/>
    <s v="დაფნარი"/>
    <n v="541"/>
    <m/>
    <m/>
    <m/>
    <m/>
    <x v="0"/>
  </r>
  <r>
    <s v="იმერეთი"/>
    <x v="6"/>
    <s v="გომი"/>
    <s v="დობირო"/>
    <n v="137"/>
    <m/>
    <m/>
    <m/>
    <m/>
    <x v="0"/>
  </r>
  <r>
    <s v="იმერეთი"/>
    <x v="6"/>
    <s v="გომი"/>
    <s v="ზედა ეწერი"/>
    <n v="225"/>
    <m/>
    <m/>
    <m/>
    <m/>
    <x v="0"/>
  </r>
  <r>
    <s v="იმერეთი"/>
    <x v="6"/>
    <s v="გომი"/>
    <s v="კეთილაური"/>
    <n v="57"/>
    <m/>
    <m/>
    <m/>
    <m/>
    <x v="0"/>
  </r>
  <r>
    <s v="იმერეთი"/>
    <x v="6"/>
    <s v="გომი"/>
    <s v="კორმაღალი"/>
    <n v="221"/>
    <m/>
    <m/>
    <m/>
    <m/>
    <x v="0"/>
  </r>
  <r>
    <s v="იმერეთი"/>
    <x v="6"/>
    <s v="გომი"/>
    <s v="მთის ძირი"/>
    <n v="829"/>
    <m/>
    <m/>
    <m/>
    <m/>
    <x v="0"/>
  </r>
  <r>
    <s v="იმერეთი"/>
    <x v="6"/>
    <s v="გომი"/>
    <s v="ცივწყალა"/>
    <n v="22"/>
    <m/>
    <m/>
    <m/>
    <m/>
    <x v="0"/>
  </r>
  <r>
    <s v="იმერეთი"/>
    <x v="6"/>
    <s v="გორმაღალი"/>
    <m/>
    <n v="420"/>
    <m/>
    <m/>
    <n v="1"/>
    <n v="1"/>
    <x v="6"/>
  </r>
  <r>
    <s v="იმერეთი"/>
    <x v="6"/>
    <s v="გორმაღალი"/>
    <s v="გორმაღალი"/>
    <n v="420"/>
    <m/>
    <s v="ამბ"/>
    <m/>
    <m/>
    <x v="0"/>
  </r>
  <r>
    <s v="იმერეთი"/>
    <x v="6"/>
    <s v="დიდი ჯიხაიში"/>
    <m/>
    <n v="3359"/>
    <m/>
    <m/>
    <n v="2"/>
    <n v="2"/>
    <x v="1"/>
  </r>
  <r>
    <s v="იმერეთი"/>
    <x v="6"/>
    <s v="დიდი ჯიხაიში"/>
    <s v="დიდი ჯიხაიში"/>
    <n v="3359"/>
    <m/>
    <s v="ამბ"/>
    <m/>
    <m/>
    <x v="0"/>
  </r>
  <r>
    <s v="იმერეთი"/>
    <x v="6"/>
    <s v="ეწერი"/>
    <m/>
    <n v="1676"/>
    <m/>
    <m/>
    <n v="1"/>
    <n v="1"/>
    <x v="2"/>
  </r>
  <r>
    <s v="იმერეთი"/>
    <x v="6"/>
    <s v="ეწერი"/>
    <s v="პატარა ეწერი"/>
    <n v="303"/>
    <m/>
    <s v="ამბ"/>
    <m/>
    <m/>
    <x v="0"/>
  </r>
  <r>
    <s v="იმერეთი"/>
    <x v="6"/>
    <s v="ეწერი"/>
    <s v="ახალსოფელი"/>
    <n v="570"/>
    <m/>
    <m/>
    <m/>
    <m/>
    <x v="0"/>
  </r>
  <r>
    <s v="იმერეთი"/>
    <x v="6"/>
    <s v="ეწერი"/>
    <s v="გვიმრალა"/>
    <n v="275"/>
    <m/>
    <m/>
    <m/>
    <m/>
    <x v="0"/>
  </r>
  <r>
    <s v="იმერეთი"/>
    <x v="6"/>
    <s v="ეწერი"/>
    <s v="კეჭინარი"/>
    <n v="251"/>
    <m/>
    <m/>
    <m/>
    <m/>
    <x v="0"/>
  </r>
  <r>
    <s v="იმერეთი"/>
    <x v="6"/>
    <s v="ეწერი"/>
    <s v="ოჭოფა"/>
    <n v="69"/>
    <m/>
    <m/>
    <m/>
    <m/>
    <x v="0"/>
  </r>
  <r>
    <s v="იმერეთი"/>
    <x v="6"/>
    <s v="ეწერი"/>
    <s v="ჯიქთუბანი"/>
    <n v="208"/>
    <m/>
    <m/>
    <m/>
    <m/>
    <x v="0"/>
  </r>
  <r>
    <s v="იმერეთი"/>
    <x v="6"/>
    <s v="იანეთი"/>
    <m/>
    <n v="2016"/>
    <m/>
    <m/>
    <n v="1"/>
    <n v="1"/>
    <x v="5"/>
  </r>
  <r>
    <s v="იმერეთი"/>
    <x v="6"/>
    <s v="იანეთი"/>
    <s v="იანეთი"/>
    <n v="2016"/>
    <m/>
    <s v="ამბ"/>
    <m/>
    <m/>
    <x v="0"/>
  </r>
  <r>
    <s v="იმერეთი"/>
    <x v="6"/>
    <s v="მელაური"/>
    <m/>
    <n v="1645"/>
    <m/>
    <m/>
    <n v="1"/>
    <n v="2"/>
    <x v="2"/>
  </r>
  <r>
    <s v="იმერეთი"/>
    <x v="6"/>
    <s v="მელაური"/>
    <s v="მელაური"/>
    <n v="217"/>
    <m/>
    <s v="ამბ"/>
    <m/>
    <m/>
    <x v="0"/>
  </r>
  <r>
    <s v="იმერეთი"/>
    <x v="6"/>
    <s v="მელაური"/>
    <s v="მიწაბოგირა"/>
    <n v="696"/>
    <m/>
    <m/>
    <m/>
    <m/>
    <x v="0"/>
  </r>
  <r>
    <s v="იმერეთი"/>
    <x v="6"/>
    <s v="მელაური"/>
    <s v="ხიბლარი"/>
    <n v="732"/>
    <m/>
    <m/>
    <m/>
    <m/>
    <x v="0"/>
  </r>
  <r>
    <s v="იმერეთი"/>
    <x v="6"/>
    <s v="ნაბაკევი"/>
    <m/>
    <n v="2215"/>
    <m/>
    <m/>
    <n v="2"/>
    <n v="2"/>
    <x v="5"/>
  </r>
  <r>
    <s v="იმერეთი"/>
    <x v="6"/>
    <s v="ნაბაკევი"/>
    <s v="ნაბაკევი"/>
    <n v="423"/>
    <m/>
    <s v="ამბ"/>
    <m/>
    <m/>
    <x v="0"/>
  </r>
  <r>
    <s v="იმერეთი"/>
    <x v="6"/>
    <s v="ნაბაკევი"/>
    <s v="კვირიკე"/>
    <n v="290"/>
    <m/>
    <m/>
    <m/>
    <m/>
    <x v="0"/>
  </r>
  <r>
    <s v="იმერეთი"/>
    <x v="6"/>
    <s v="ნაბაკევი"/>
    <s v="ნინუაკუთხე"/>
    <n v="664"/>
    <m/>
    <m/>
    <m/>
    <m/>
    <x v="0"/>
  </r>
  <r>
    <s v="იმერეთი"/>
    <x v="6"/>
    <s v="ნაბაკევი"/>
    <s v="ჩხენიში"/>
    <n v="553"/>
    <m/>
    <m/>
    <m/>
    <m/>
    <x v="0"/>
  </r>
  <r>
    <s v="იმერეთი"/>
    <x v="6"/>
    <s v="ნაბაკევი"/>
    <s v="ხუნჯულაური"/>
    <n v="285"/>
    <m/>
    <m/>
    <m/>
    <m/>
    <x v="0"/>
  </r>
  <r>
    <s v="იმერეთი"/>
    <x v="6"/>
    <s v="ოფეთი / გამოჩინებული"/>
    <m/>
    <n v="707"/>
    <m/>
    <m/>
    <n v="1"/>
    <n v="2"/>
    <x v="3"/>
  </r>
  <r>
    <s v="იმერეთი"/>
    <x v="6"/>
    <s v="ოფეთი"/>
    <s v="დიდი ოფეთი"/>
    <n v="144"/>
    <m/>
    <m/>
    <m/>
    <m/>
    <x v="0"/>
  </r>
  <r>
    <s v="იმერეთი"/>
    <x v="6"/>
    <s v="ოფეთი"/>
    <s v="წიაღუბანი-თხილაგანი"/>
    <n v="15"/>
    <m/>
    <m/>
    <m/>
    <m/>
    <x v="0"/>
  </r>
  <r>
    <s v="იმერეთი"/>
    <x v="6"/>
    <s v="ოფეთი"/>
    <m/>
    <n v="150"/>
    <m/>
    <m/>
    <m/>
    <m/>
    <x v="0"/>
  </r>
  <r>
    <s v="იმერეთი"/>
    <x v="6"/>
    <s v="ოფეთი"/>
    <s v="მტერჩვეული"/>
    <n v="72"/>
    <m/>
    <m/>
    <m/>
    <m/>
    <x v="0"/>
  </r>
  <r>
    <s v="იმერეთი"/>
    <x v="6"/>
    <s v="ოფეთი"/>
    <s v="ნაწილი ოფეთი"/>
    <n v="29"/>
    <m/>
    <m/>
    <m/>
    <m/>
    <x v="0"/>
  </r>
  <r>
    <s v="იმერეთი"/>
    <x v="6"/>
    <s v="ოფეთი"/>
    <s v="პატარა ოფეთი"/>
    <n v="139"/>
    <m/>
    <m/>
    <m/>
    <m/>
    <x v="0"/>
  </r>
  <r>
    <s v="იმერეთი"/>
    <x v="6"/>
    <s v="გამოჩინებული"/>
    <s v="გამოჩინებული"/>
    <n v="158"/>
    <m/>
    <m/>
    <m/>
    <m/>
    <x v="0"/>
  </r>
  <r>
    <s v="იმერეთი"/>
    <x v="6"/>
    <s v="საჯავახო"/>
    <m/>
    <n v="1345"/>
    <m/>
    <m/>
    <n v="1"/>
    <n v="1"/>
    <x v="7"/>
  </r>
  <r>
    <s v="იმერეთი"/>
    <x v="6"/>
    <s v="საჯავახო"/>
    <s v="საჯავახო"/>
    <n v="658"/>
    <m/>
    <s v="ახ.ამბ"/>
    <m/>
    <m/>
    <x v="0"/>
  </r>
  <r>
    <s v="იმერეთი"/>
    <x v="6"/>
    <s v="საჯავახო"/>
    <s v="ნიგორზღვა"/>
    <n v="201"/>
    <m/>
    <m/>
    <m/>
    <m/>
    <x v="0"/>
  </r>
  <r>
    <s v="იმერეთი"/>
    <x v="6"/>
    <s v="საჯავახო"/>
    <m/>
    <n v="124"/>
    <m/>
    <m/>
    <m/>
    <m/>
    <x v="0"/>
  </r>
  <r>
    <s v="იმერეთი"/>
    <x v="6"/>
    <s v="საჯავახო"/>
    <s v="ჭოგნარი"/>
    <n v="362"/>
    <m/>
    <m/>
    <m/>
    <m/>
    <x v="0"/>
  </r>
  <r>
    <s v="იმერეთი"/>
    <x v="6"/>
    <s v="ტოლები"/>
    <m/>
    <n v="1624"/>
    <m/>
    <m/>
    <n v="1"/>
    <n v="1"/>
    <x v="2"/>
  </r>
  <r>
    <s v="იმერეთი"/>
    <x v="6"/>
    <s v="ტოლები"/>
    <s v="ტოლები"/>
    <n v="152"/>
    <m/>
    <s v="ამბ"/>
    <m/>
    <m/>
    <x v="0"/>
  </r>
  <r>
    <s v="იმერეთი"/>
    <x v="6"/>
    <s v="ტოლები"/>
    <s v="ბუღნარა"/>
    <n v="249"/>
    <m/>
    <m/>
    <m/>
    <m/>
    <x v="0"/>
  </r>
  <r>
    <s v="იმერეთი"/>
    <x v="6"/>
    <s v="ტოლები"/>
    <s v="ვაზისუბანი"/>
    <n v="476"/>
    <m/>
    <m/>
    <m/>
    <m/>
    <x v="0"/>
  </r>
  <r>
    <s v="იმერეთი"/>
    <x v="6"/>
    <s v="ტოლები"/>
    <s v="ზემო ნოღა"/>
    <n v="293"/>
    <m/>
    <m/>
    <m/>
    <m/>
    <x v="0"/>
  </r>
  <r>
    <s v="იმერეთი"/>
    <x v="6"/>
    <s v="ტოლები"/>
    <s v="ზემო ტოლები"/>
    <n v="168"/>
    <m/>
    <m/>
    <m/>
    <m/>
    <x v="0"/>
  </r>
  <r>
    <s v="იმერეთი"/>
    <x v="6"/>
    <s v="ტოლები"/>
    <s v="ქვემო ნოღა"/>
    <n v="227"/>
    <m/>
    <m/>
    <m/>
    <m/>
    <x v="0"/>
  </r>
  <r>
    <s v="იმერეთი"/>
    <x v="6"/>
    <s v="ტოლები"/>
    <s v="ქორეისუბანი"/>
    <n v="59"/>
    <m/>
    <m/>
    <m/>
    <m/>
    <x v="0"/>
  </r>
  <r>
    <s v="იმერეთი"/>
    <x v="6"/>
    <s v="ღანირი"/>
    <m/>
    <n v="1613"/>
    <m/>
    <m/>
    <n v="1"/>
    <n v="1"/>
    <x v="2"/>
  </r>
  <r>
    <s v="იმერეთი"/>
    <x v="6"/>
    <s v="ღანირი"/>
    <s v="ღანირი"/>
    <n v="1130"/>
    <m/>
    <s v="ამბ"/>
    <m/>
    <m/>
    <x v="0"/>
  </r>
  <r>
    <s v="იმერეთი"/>
    <x v="6"/>
    <s v="ღანირი"/>
    <s v="ჭაგანი"/>
    <n v="483"/>
    <m/>
    <m/>
    <m/>
    <m/>
    <x v="0"/>
  </r>
  <r>
    <s v="იმერეთი"/>
    <x v="7"/>
    <m/>
    <m/>
    <n v="37775"/>
    <m/>
    <m/>
    <n v="19"/>
    <n v="20"/>
    <x v="0"/>
  </r>
  <r>
    <s v="იმერეთი"/>
    <x v="7"/>
    <s v="ქ. საჩხერე"/>
    <m/>
    <n v="6140"/>
    <m/>
    <m/>
    <m/>
    <m/>
    <x v="0"/>
  </r>
  <r>
    <s v="იმერეთი"/>
    <x v="7"/>
    <s v="არგვეთი"/>
    <m/>
    <n v="5098"/>
    <m/>
    <m/>
    <n v="3"/>
    <n v="3"/>
    <x v="9"/>
  </r>
  <r>
    <s v="იმერეთი"/>
    <x v="7"/>
    <s v="არგვეთი"/>
    <s v="არგვეთი"/>
    <n v="752"/>
    <m/>
    <m/>
    <m/>
    <m/>
    <x v="0"/>
  </r>
  <r>
    <s v="იმერეთი"/>
    <x v="7"/>
    <s v="არგვეთი"/>
    <s v="ბახიოთი"/>
    <n v="246"/>
    <s v="მაღ/მთა"/>
    <m/>
    <m/>
    <m/>
    <x v="0"/>
  </r>
  <r>
    <s v="იმერეთი"/>
    <x v="7"/>
    <s v="არგვეთი"/>
    <s v="იტავაზა"/>
    <n v="533"/>
    <m/>
    <m/>
    <m/>
    <m/>
    <x v="0"/>
  </r>
  <r>
    <s v="იმერეთი"/>
    <x v="7"/>
    <s v="არგვეთი"/>
    <s v="იცქისი"/>
    <n v="399"/>
    <m/>
    <m/>
    <m/>
    <m/>
    <x v="0"/>
  </r>
  <r>
    <s v="იმერეთი"/>
    <x v="7"/>
    <s v="არგვეთი"/>
    <s v="მახათაური"/>
    <n v="610"/>
    <m/>
    <m/>
    <m/>
    <m/>
    <x v="0"/>
  </r>
  <r>
    <s v="იმერეთი"/>
    <x v="7"/>
    <s v="არგვეთი"/>
    <s v="სავანე"/>
    <n v="1908"/>
    <m/>
    <m/>
    <m/>
    <m/>
    <x v="0"/>
  </r>
  <r>
    <s v="იმერეთი"/>
    <x v="7"/>
    <s v="არგვეთი"/>
    <s v="შალაური"/>
    <n v="147"/>
    <m/>
    <m/>
    <m/>
    <m/>
    <x v="0"/>
  </r>
  <r>
    <s v="იმერეთი"/>
    <x v="7"/>
    <s v="არგვეთი"/>
    <s v="ცხამი"/>
    <n v="503"/>
    <s v="მაღ/მთა"/>
    <m/>
    <m/>
    <m/>
    <x v="0"/>
  </r>
  <r>
    <s v="იმერეთი"/>
    <x v="7"/>
    <s v="გორისა"/>
    <m/>
    <n v="1718"/>
    <m/>
    <m/>
    <n v="2"/>
    <n v="2"/>
    <x v="2"/>
  </r>
  <r>
    <s v="იმერეთი"/>
    <x v="7"/>
    <s v="გორისა"/>
    <s v="გორისა"/>
    <n v="1087"/>
    <m/>
    <s v="ახ.ამბ"/>
    <m/>
    <m/>
    <x v="0"/>
  </r>
  <r>
    <s v="იმერეთი"/>
    <x v="7"/>
    <s v="გორისა"/>
    <s v="გამოღმა არგვეთი"/>
    <n v="631"/>
    <m/>
    <m/>
    <m/>
    <m/>
    <x v="0"/>
  </r>
  <r>
    <s v="იმერეთი"/>
    <x v="7"/>
    <s v="კორბოული"/>
    <m/>
    <n v="4627"/>
    <m/>
    <m/>
    <n v="3"/>
    <n v="3"/>
    <x v="9"/>
  </r>
  <r>
    <s v="იმერეთი"/>
    <x v="7"/>
    <s v="კორბოული"/>
    <s v="კორბოული"/>
    <n v="3264"/>
    <s v="მაღ/მთა"/>
    <m/>
    <m/>
    <m/>
    <x v="0"/>
  </r>
  <r>
    <s v="იმერეთი"/>
    <x v="7"/>
    <s v="კორბოული"/>
    <s v="ნიგვზარა"/>
    <n v="592"/>
    <s v="მაღ/მთა"/>
    <m/>
    <m/>
    <m/>
    <x v="0"/>
  </r>
  <r>
    <s v="იმერეთი"/>
    <x v="7"/>
    <s v="კორბოული"/>
    <s v="შომახეთი"/>
    <n v="771"/>
    <s v="მაღ/მთა"/>
    <m/>
    <m/>
    <m/>
    <x v="0"/>
  </r>
  <r>
    <s v="იმერეთი"/>
    <x v="7"/>
    <s v="მერჯევი"/>
    <m/>
    <n v="2072"/>
    <m/>
    <m/>
    <n v="1"/>
    <n v="1"/>
    <x v="5"/>
  </r>
  <r>
    <s v="იმერეთი"/>
    <x v="7"/>
    <s v="მერჯევი"/>
    <s v="ივანწმინდა"/>
    <n v="623"/>
    <m/>
    <s v="ამბ"/>
    <m/>
    <m/>
    <x v="0"/>
  </r>
  <r>
    <s v="იმერეთი"/>
    <x v="7"/>
    <s v="მერჯევი"/>
    <s v="მერჯევი"/>
    <n v="1449"/>
    <m/>
    <m/>
    <m/>
    <m/>
    <x v="0"/>
  </r>
  <r>
    <s v="იმერეთი"/>
    <x v="7"/>
    <s v="საირხე"/>
    <m/>
    <n v="3798"/>
    <m/>
    <m/>
    <n v="2"/>
    <n v="3"/>
    <x v="1"/>
  </r>
  <r>
    <s v="იმერეთი"/>
    <x v="7"/>
    <s v="საირხე"/>
    <s v="საირხე"/>
    <n v="1994"/>
    <m/>
    <s v="ამბ"/>
    <m/>
    <m/>
    <x v="0"/>
  </r>
  <r>
    <s v="იმერეთი"/>
    <x v="7"/>
    <s v="საირხე"/>
    <m/>
    <n v="353"/>
    <m/>
    <m/>
    <m/>
    <m/>
    <x v="0"/>
  </r>
  <r>
    <s v="იმერეთი"/>
    <x v="7"/>
    <s v="საირხე"/>
    <s v="ჭორვილა"/>
    <n v="1451"/>
    <m/>
    <m/>
    <m/>
    <m/>
    <x v="0"/>
  </r>
  <r>
    <s v="იმერეთი"/>
    <x v="7"/>
    <s v="სარეკი"/>
    <m/>
    <n v="2066"/>
    <m/>
    <m/>
    <m/>
    <m/>
    <x v="5"/>
  </r>
  <r>
    <s v="იმერეთი"/>
    <x v="7"/>
    <s v="სარეკი"/>
    <s v="სარეკი"/>
    <n v="1420"/>
    <m/>
    <m/>
    <m/>
    <m/>
    <x v="0"/>
  </r>
  <r>
    <s v="იმერეთი"/>
    <x v="7"/>
    <s v="სარეკი"/>
    <s v="ბაჯითი"/>
    <n v="520"/>
    <m/>
    <m/>
    <m/>
    <m/>
    <x v="0"/>
  </r>
  <r>
    <s v="იმერეთი"/>
    <x v="7"/>
    <s v="სარეკი"/>
    <s v="ქვემოხევი"/>
    <n v="126"/>
    <m/>
    <m/>
    <m/>
    <m/>
    <x v="0"/>
  </r>
  <r>
    <s v="იმერეთი"/>
    <x v="7"/>
    <s v="ქორეთი"/>
    <m/>
    <n v="1348"/>
    <m/>
    <m/>
    <n v="1"/>
    <n v="1"/>
    <x v="7"/>
  </r>
  <r>
    <s v="იმერეთი"/>
    <x v="7"/>
    <s v="ქორეთი"/>
    <s v="ქორეთი"/>
    <n v="1348"/>
    <m/>
    <m/>
    <m/>
    <m/>
    <x v="0"/>
  </r>
  <r>
    <m/>
    <x v="0"/>
    <s v="ქორეთი"/>
    <s v="კალვათა"/>
    <m/>
    <m/>
    <m/>
    <m/>
    <m/>
    <x v="0"/>
  </r>
  <r>
    <s v="იმერეთი"/>
    <x v="7"/>
    <s v="ჩიხა "/>
    <m/>
    <n v="4085"/>
    <m/>
    <m/>
    <m/>
    <m/>
    <x v="9"/>
  </r>
  <r>
    <s v="იმერეთი"/>
    <x v="7"/>
    <s v="ჩიხა"/>
    <s v="ჩიხა"/>
    <n v="1981"/>
    <m/>
    <m/>
    <m/>
    <m/>
    <x v="0"/>
  </r>
  <r>
    <s v="იმერეთი"/>
    <x v="7"/>
    <s v="ჩიხა"/>
    <s v="დუნთა"/>
    <n v="133"/>
    <m/>
    <m/>
    <m/>
    <m/>
    <x v="0"/>
  </r>
  <r>
    <s v="იმერეთი"/>
    <x v="7"/>
    <s v="ჩიხა"/>
    <s v="ზედა ორღული"/>
    <n v="508"/>
    <m/>
    <m/>
    <m/>
    <m/>
    <x v="0"/>
  </r>
  <r>
    <s v="იმერეთი"/>
    <x v="7"/>
    <s v="ჩიხა"/>
    <s v="სხვიტორი"/>
    <n v="815"/>
    <m/>
    <m/>
    <m/>
    <m/>
    <x v="0"/>
  </r>
  <r>
    <s v="იმერეთი"/>
    <x v="7"/>
    <s v="ჩიხა"/>
    <s v="ქვედა ორღული"/>
    <n v="648"/>
    <m/>
    <m/>
    <m/>
    <m/>
    <x v="0"/>
  </r>
  <r>
    <s v="იმერეთი"/>
    <x v="7"/>
    <s v="ცხომარეთი"/>
    <m/>
    <n v="397"/>
    <m/>
    <m/>
    <n v="1"/>
    <n v="1"/>
    <x v="6"/>
  </r>
  <r>
    <s v="იმერეთი"/>
    <x v="7"/>
    <s v="ცხომარეთი"/>
    <s v="ცხომარეთი"/>
    <n v="126"/>
    <s v="მაღ/მთა"/>
    <m/>
    <m/>
    <m/>
    <x v="0"/>
  </r>
  <r>
    <s v="იმერეთი"/>
    <x v="7"/>
    <s v="ცხომარეთი"/>
    <s v="მოხვა"/>
    <n v="271"/>
    <s v="მაღ/მთა"/>
    <m/>
    <m/>
    <m/>
    <x v="0"/>
  </r>
  <r>
    <s v="იმერეთი"/>
    <x v="7"/>
    <s v="ცხომარეთი"/>
    <m/>
    <m/>
    <m/>
    <m/>
    <m/>
    <m/>
    <x v="0"/>
  </r>
  <r>
    <s v="იმერეთი"/>
    <x v="7"/>
    <s v="ჭალა"/>
    <m/>
    <n v="3453"/>
    <m/>
    <m/>
    <n v="3"/>
    <n v="3"/>
    <x v="1"/>
  </r>
  <r>
    <s v="იმერეთი"/>
    <x v="7"/>
    <s v="ჭალა"/>
    <s v="ჭალა"/>
    <n v="676"/>
    <m/>
    <m/>
    <m/>
    <m/>
    <x v="0"/>
  </r>
  <r>
    <s v="იმერეთი"/>
    <x v="7"/>
    <s v="ჭალა"/>
    <s v="დარყა"/>
    <n v="415"/>
    <m/>
    <m/>
    <m/>
    <m/>
    <x v="0"/>
  </r>
  <r>
    <s v="იმერეთი"/>
    <x v="7"/>
    <s v="ჭალა"/>
    <s v="დრბო"/>
    <n v="43"/>
    <m/>
    <m/>
    <m/>
    <m/>
    <x v="0"/>
  </r>
  <r>
    <s v="იმერეთი"/>
    <x v="7"/>
    <s v="ჭალა"/>
    <s v="პერევი"/>
    <n v="564"/>
    <s v="მაღ/მთა"/>
    <s v="ახ.ამბ"/>
    <m/>
    <m/>
    <x v="0"/>
  </r>
  <r>
    <s v="იმერეთი"/>
    <x v="7"/>
    <s v="ჭალა"/>
    <s v="საკოხია"/>
    <n v="25"/>
    <m/>
    <m/>
    <m/>
    <m/>
    <x v="0"/>
  </r>
  <r>
    <s v="იმერეთი"/>
    <x v="7"/>
    <s v="ჭალა"/>
    <s v="სპეთი"/>
    <n v="642"/>
    <m/>
    <m/>
    <m/>
    <m/>
    <x v="0"/>
  </r>
  <r>
    <s v="იმერეთი"/>
    <x v="7"/>
    <s v="ჭალა"/>
    <s v="ღონა"/>
    <n v="796"/>
    <m/>
    <m/>
    <m/>
    <m/>
    <x v="0"/>
  </r>
  <r>
    <s v="იმერეთი"/>
    <x v="7"/>
    <s v="ჭალა"/>
    <s v="ჭურნალი"/>
    <n v="94"/>
    <m/>
    <m/>
    <m/>
    <m/>
    <x v="0"/>
  </r>
  <r>
    <s v="იმერეთი"/>
    <x v="7"/>
    <s v="ჭალა"/>
    <s v="ჯრია"/>
    <n v="198"/>
    <m/>
    <m/>
    <m/>
    <m/>
    <x v="0"/>
  </r>
  <r>
    <s v="იმერეთი"/>
    <x v="7"/>
    <s v="ჭალა"/>
    <s v="ზედა ქარძმანი"/>
    <m/>
    <m/>
    <m/>
    <m/>
    <m/>
    <x v="0"/>
  </r>
  <r>
    <s v="იმერეთი"/>
    <x v="7"/>
    <s v="ჭალა"/>
    <s v="ქვედა ქარძმანი"/>
    <m/>
    <m/>
    <m/>
    <m/>
    <m/>
    <x v="0"/>
  </r>
  <r>
    <s v="იმერეთი"/>
    <x v="7"/>
    <s v="ჭალა"/>
    <s v="სინაგური"/>
    <m/>
    <m/>
    <m/>
    <m/>
    <m/>
    <x v="0"/>
  </r>
  <r>
    <s v="იმერეთი"/>
    <x v="7"/>
    <s v="ჭალა"/>
    <s v="ჯალაბეთი"/>
    <m/>
    <m/>
    <m/>
    <m/>
    <m/>
    <x v="0"/>
  </r>
  <r>
    <s v="იმერეთი"/>
    <x v="7"/>
    <s v="ჭალა"/>
    <s v="ტბეთი"/>
    <m/>
    <m/>
    <m/>
    <m/>
    <m/>
    <x v="0"/>
  </r>
  <r>
    <s v="იმერეთი"/>
    <x v="7"/>
    <s v="ჭალა"/>
    <s v="ხახიეთი"/>
    <m/>
    <m/>
    <m/>
    <m/>
    <m/>
    <x v="0"/>
  </r>
  <r>
    <s v="იმერეთი"/>
    <x v="7"/>
    <s v="ჭალა"/>
    <s v="თედელეთი"/>
    <m/>
    <m/>
    <m/>
    <m/>
    <m/>
    <x v="0"/>
  </r>
  <r>
    <s v="იმერეთი"/>
    <x v="7"/>
    <s v="ჭალოვანი"/>
    <m/>
    <n v="1091"/>
    <m/>
    <m/>
    <n v="1"/>
    <n v="1"/>
    <x v="7"/>
  </r>
  <r>
    <s v="იმერეთი"/>
    <x v="7"/>
    <s v="ჭალოვანი"/>
    <s v="ჭალოვანი"/>
    <n v="594"/>
    <m/>
    <s v="ამბ"/>
    <m/>
    <m/>
    <x v="0"/>
  </r>
  <r>
    <s v="იმერეთი"/>
    <x v="7"/>
    <s v="ჭალოვანი"/>
    <s v="ვაკისა"/>
    <n v="14"/>
    <s v="მაღ/მთა"/>
    <m/>
    <m/>
    <m/>
    <x v="0"/>
  </r>
  <r>
    <s v="იმერეთი"/>
    <x v="7"/>
    <s v="ჭალოვანი"/>
    <s v="ლიჩი"/>
    <n v="170"/>
    <s v="მაღ/მთა"/>
    <m/>
    <m/>
    <m/>
    <x v="0"/>
  </r>
  <r>
    <s v="იმერეთი"/>
    <x v="7"/>
    <s v="ჭალოვანი"/>
    <s v="ღოდორა"/>
    <n v="150"/>
    <s v="მაღ/მთა"/>
    <m/>
    <m/>
    <m/>
    <x v="0"/>
  </r>
  <r>
    <s v="იმერეთი"/>
    <x v="7"/>
    <s v="ჭალოვანი"/>
    <s v="ხვანი"/>
    <n v="163"/>
    <s v="მაღ/მთა"/>
    <m/>
    <m/>
    <m/>
    <x v="0"/>
  </r>
  <r>
    <s v="იმერეთი"/>
    <x v="7"/>
    <s v="ჯალაურთა"/>
    <m/>
    <n v="1882"/>
    <m/>
    <m/>
    <n v="2"/>
    <n v="2"/>
    <x v="2"/>
  </r>
  <r>
    <s v="იმერეთი"/>
    <x v="7"/>
    <s v="ჯალაურთა"/>
    <s v="ჯალაურთა"/>
    <n v="1144"/>
    <s v="მაღ/მთა"/>
    <m/>
    <m/>
    <m/>
    <x v="0"/>
  </r>
  <r>
    <s v="იმერეთი"/>
    <x v="7"/>
    <s v="ჯალაურთა"/>
    <s v="მოძვი"/>
    <n v="738"/>
    <s v="მაღ/მთა"/>
    <m/>
    <m/>
    <m/>
    <x v="0"/>
  </r>
  <r>
    <s v="იმერეთი"/>
    <x v="8"/>
    <m/>
    <m/>
    <n v="20839"/>
    <m/>
    <m/>
    <n v="12"/>
    <n v="12"/>
    <x v="0"/>
  </r>
  <r>
    <s v="იმერეთი"/>
    <x v="8"/>
    <s v="ქ. ტყიბული"/>
    <m/>
    <n v="9770"/>
    <m/>
    <m/>
    <m/>
    <m/>
    <x v="0"/>
  </r>
  <r>
    <s v="იმერეთი"/>
    <x v="8"/>
    <s v="გურნა"/>
    <m/>
    <n v="761"/>
    <m/>
    <m/>
    <n v="1"/>
    <n v="1"/>
    <x v="3"/>
  </r>
  <r>
    <s v="იმერეთი"/>
    <x v="8"/>
    <s v="გურნა"/>
    <s v="გურნა"/>
    <n v="419"/>
    <m/>
    <s v="ამბ"/>
    <m/>
    <m/>
    <x v="0"/>
  </r>
  <r>
    <s v="იმერეთი"/>
    <x v="8"/>
    <s v="გურნა"/>
    <s v="ანტორია"/>
    <n v="27"/>
    <m/>
    <m/>
    <m/>
    <m/>
    <x v="0"/>
  </r>
  <r>
    <s v="იმერეთი"/>
    <x v="8"/>
    <s v="გურნა"/>
    <s v="ბობოთი"/>
    <n v="69"/>
    <m/>
    <m/>
    <m/>
    <m/>
    <x v="0"/>
  </r>
  <r>
    <s v="იმერეთი"/>
    <x v="8"/>
    <s v="გურნა"/>
    <s v="კითხიჯი"/>
    <n v="72"/>
    <m/>
    <m/>
    <m/>
    <m/>
    <x v="0"/>
  </r>
  <r>
    <s v="იმერეთი"/>
    <x v="8"/>
    <s v="გურნა"/>
    <s v="კისორეთი"/>
    <n v="55"/>
    <m/>
    <m/>
    <m/>
    <m/>
    <x v="0"/>
  </r>
  <r>
    <s v="იმერეთი"/>
    <x v="8"/>
    <s v="გურნა"/>
    <s v="კორეეთი"/>
    <s v="..."/>
    <m/>
    <m/>
    <m/>
    <m/>
    <x v="0"/>
  </r>
  <r>
    <s v="იმერეთი"/>
    <x v="8"/>
    <s v="გურნა"/>
    <s v="ნაძვა"/>
    <n v="20"/>
    <m/>
    <m/>
    <m/>
    <m/>
    <x v="0"/>
  </r>
  <r>
    <s v="იმერეთი"/>
    <x v="8"/>
    <s v="გურნა"/>
    <s v="ციხია"/>
    <n v="92"/>
    <m/>
    <m/>
    <m/>
    <m/>
    <x v="0"/>
  </r>
  <r>
    <s v="იმერეთი"/>
    <x v="8"/>
    <s v="კურსები"/>
    <m/>
    <n v="2198"/>
    <m/>
    <m/>
    <n v="2"/>
    <n v="2"/>
    <x v="5"/>
  </r>
  <r>
    <s v="იმერეთი"/>
    <x v="8"/>
    <s v="კურსები"/>
    <s v="კურსები"/>
    <n v="1603"/>
    <m/>
    <s v="ამბ"/>
    <m/>
    <m/>
    <x v="0"/>
  </r>
  <r>
    <s v="იმერეთი"/>
    <x v="8"/>
    <s v="კურსები"/>
    <s v="გელათი"/>
    <n v="408"/>
    <m/>
    <m/>
    <m/>
    <m/>
    <x v="0"/>
  </r>
  <r>
    <s v="იმერეთი"/>
    <x v="8"/>
    <s v="კურსები"/>
    <s v="მოწამეთა"/>
    <n v="187"/>
    <m/>
    <m/>
    <m/>
    <m/>
    <x v="0"/>
  </r>
  <r>
    <s v="იმერეთი"/>
    <x v="8"/>
    <s v="მუხურა"/>
    <m/>
    <n v="1412"/>
    <m/>
    <m/>
    <n v="1"/>
    <n v="1"/>
    <x v="7"/>
  </r>
  <r>
    <s v="იმერეთი"/>
    <x v="8"/>
    <s v="მუხურა"/>
    <s v="მუხურა"/>
    <n v="1412"/>
    <s v="მაღ/მთა"/>
    <s v="ამბ"/>
    <m/>
    <m/>
    <x v="0"/>
  </r>
  <r>
    <s v="იმერეთი"/>
    <x v="8"/>
    <s v="ორპირი"/>
    <m/>
    <n v="2010"/>
    <m/>
    <m/>
    <n v="3"/>
    <n v="3"/>
    <x v="5"/>
  </r>
  <r>
    <s v="იმერეთი"/>
    <x v="8"/>
    <s v="ორპირი"/>
    <s v="ორპირი"/>
    <n v="936"/>
    <m/>
    <s v="ამბ"/>
    <m/>
    <m/>
    <x v="0"/>
  </r>
  <r>
    <s v="იმერეთი"/>
    <x v="8"/>
    <s v="ორპირი"/>
    <s v="ზედა ჭყეპი"/>
    <n v="91"/>
    <m/>
    <m/>
    <m/>
    <m/>
    <x v="0"/>
  </r>
  <r>
    <s v="იმერეთი"/>
    <x v="8"/>
    <s v="ორპირი"/>
    <s v="კოკა"/>
    <n v="196"/>
    <m/>
    <m/>
    <m/>
    <m/>
    <x v="0"/>
  </r>
  <r>
    <s v="იმერეთი"/>
    <x v="8"/>
    <s v="ორპირი"/>
    <s v="ლაფეთი"/>
    <n v="35"/>
    <m/>
    <m/>
    <m/>
    <m/>
    <x v="0"/>
  </r>
  <r>
    <s v="იმერეთი"/>
    <x v="8"/>
    <s v="ორპირი"/>
    <s v="მანდიკორი"/>
    <n v="119"/>
    <m/>
    <m/>
    <m/>
    <m/>
    <x v="0"/>
  </r>
  <r>
    <s v="იმერეთი"/>
    <x v="8"/>
    <s v="ორპირი"/>
    <s v="ნაბოსლევი"/>
    <n v="412"/>
    <m/>
    <m/>
    <m/>
    <m/>
    <x v="0"/>
  </r>
  <r>
    <s v="იმერეთი"/>
    <x v="8"/>
    <s v="ორპირი"/>
    <s v="ოხომირა"/>
    <n v="21"/>
    <m/>
    <m/>
    <m/>
    <m/>
    <x v="0"/>
  </r>
  <r>
    <s v="იმერეთი"/>
    <x v="8"/>
    <s v="ორპირი"/>
    <s v="ქვედა ჭყეპი"/>
    <n v="109"/>
    <m/>
    <m/>
    <m/>
    <m/>
    <x v="0"/>
  </r>
  <r>
    <s v="იმერეთი"/>
    <x v="8"/>
    <s v="ორპირი"/>
    <s v="შუყერი"/>
    <n v="45"/>
    <m/>
    <m/>
    <m/>
    <m/>
    <x v="0"/>
  </r>
  <r>
    <s v="იმერეთი"/>
    <x v="8"/>
    <s v="ორპირი"/>
    <s v="ჯონია"/>
    <n v="46"/>
    <m/>
    <m/>
    <m/>
    <m/>
    <x v="0"/>
  </r>
  <r>
    <s v="იმერეთი"/>
    <x v="8"/>
    <s v="საწირე"/>
    <m/>
    <n v="1947"/>
    <m/>
    <m/>
    <n v="1"/>
    <n v="1"/>
    <x v="2"/>
  </r>
  <r>
    <s v="იმერეთი"/>
    <x v="8"/>
    <s v="საწირე"/>
    <s v="საწირე"/>
    <n v="626"/>
    <m/>
    <s v="ამბ"/>
    <m/>
    <m/>
    <x v="0"/>
  </r>
  <r>
    <s v="იმერეთი"/>
    <x v="8"/>
    <s v="საწირე"/>
    <s v="ახალსოფელი"/>
    <n v="299"/>
    <m/>
    <m/>
    <m/>
    <m/>
    <x v="0"/>
  </r>
  <r>
    <s v="იმერეთი"/>
    <x v="8"/>
    <s v="საწირე"/>
    <s v="ბზიაური"/>
    <n v="68"/>
    <m/>
    <m/>
    <m/>
    <m/>
    <x v="0"/>
  </r>
  <r>
    <s v="იმერეთი"/>
    <x v="8"/>
    <s v="საწირე"/>
    <s v="დაბაძველი"/>
    <n v="333"/>
    <m/>
    <m/>
    <m/>
    <m/>
    <x v="0"/>
  </r>
  <r>
    <s v="იმერეთი"/>
    <x v="8"/>
    <s v="საწირე"/>
    <s v="ზედუბანი"/>
    <n v="134"/>
    <m/>
    <m/>
    <m/>
    <m/>
    <x v="0"/>
  </r>
  <r>
    <s v="იმერეთი"/>
    <x v="8"/>
    <s v="საწირე"/>
    <s v="სამტრედია"/>
    <n v="212"/>
    <m/>
    <m/>
    <m/>
    <m/>
    <x v="0"/>
  </r>
  <r>
    <s v="იმერეთი"/>
    <x v="8"/>
    <s v="საწირე"/>
    <m/>
    <n v="275"/>
    <m/>
    <m/>
    <m/>
    <m/>
    <x v="0"/>
  </r>
  <r>
    <s v="იმერეთი"/>
    <x v="8"/>
    <s v="სოჩხეთი"/>
    <m/>
    <n v="795"/>
    <m/>
    <m/>
    <n v="1"/>
    <n v="1"/>
    <x v="3"/>
  </r>
  <r>
    <s v="იმერეთი"/>
    <x v="8"/>
    <s v="სოჩხეთი"/>
    <s v="სოჩხეთი"/>
    <n v="346"/>
    <m/>
    <s v="ამბ"/>
    <m/>
    <m/>
    <x v="0"/>
  </r>
  <r>
    <s v="იმერეთი"/>
    <x v="8"/>
    <s v="სოჩხეთი"/>
    <s v="ძმუისი"/>
    <n v="143"/>
    <m/>
    <m/>
    <m/>
    <m/>
    <x v="0"/>
  </r>
  <r>
    <s v="იმერეთი"/>
    <x v="8"/>
    <s v="სოჩხეთი"/>
    <s v="წყნორი"/>
    <n v="306"/>
    <m/>
    <m/>
    <m/>
    <m/>
    <x v="0"/>
  </r>
  <r>
    <s v="იმერეთი"/>
    <x v="8"/>
    <s v="ცუცხვათი"/>
    <m/>
    <n v="671"/>
    <m/>
    <m/>
    <n v="1"/>
    <n v="1"/>
    <x v="3"/>
  </r>
  <r>
    <s v="იმერეთი"/>
    <x v="8"/>
    <s v="ცუცხვათი"/>
    <s v="ცუცხვათი"/>
    <n v="671"/>
    <m/>
    <s v="ამბ"/>
    <m/>
    <m/>
    <x v="0"/>
  </r>
  <r>
    <s v="იმერეთი"/>
    <x v="8"/>
    <s v="ხრესილი"/>
    <m/>
    <n v="771"/>
    <m/>
    <m/>
    <n v="1"/>
    <n v="1"/>
    <x v="3"/>
  </r>
  <r>
    <s v="იმერეთი"/>
    <x v="8"/>
    <s v="ხრესილი"/>
    <s v="ხრესილი"/>
    <n v="274"/>
    <m/>
    <s v="ახ.ამბ"/>
    <m/>
    <m/>
    <x v="0"/>
  </r>
  <r>
    <s v="იმერეთი"/>
    <x v="8"/>
    <s v="ხრესილი"/>
    <s v="ახალდაბა"/>
    <n v="16"/>
    <m/>
    <m/>
    <m/>
    <m/>
    <x v="0"/>
  </r>
  <r>
    <s v="იმერეთი"/>
    <x v="8"/>
    <s v="ხრესილი"/>
    <s v="ბუეთი"/>
    <n v="122"/>
    <m/>
    <m/>
    <m/>
    <m/>
    <x v="0"/>
  </r>
  <r>
    <s v="იმერეთი"/>
    <x v="8"/>
    <s v="ხრესილი"/>
    <s v="გადაღმა წყალწითელა"/>
    <n v="11"/>
    <m/>
    <m/>
    <m/>
    <m/>
    <x v="0"/>
  </r>
  <r>
    <s v="იმერეთი"/>
    <x v="8"/>
    <s v="ხრესილი"/>
    <s v="გადმოღმა წყალწითელა"/>
    <n v="54"/>
    <m/>
    <m/>
    <m/>
    <m/>
    <x v="0"/>
  </r>
  <r>
    <s v="იმერეთი"/>
    <x v="8"/>
    <s v="ხრესილი"/>
    <s v="ივანეული"/>
    <n v="18"/>
    <m/>
    <m/>
    <m/>
    <m/>
    <x v="0"/>
  </r>
  <r>
    <s v="იმერეთი"/>
    <x v="8"/>
    <s v="ხრესილი"/>
    <s v="ლეღვა"/>
    <n v="118"/>
    <m/>
    <m/>
    <m/>
    <m/>
    <x v="0"/>
  </r>
  <r>
    <s v="იმერეთი"/>
    <x v="8"/>
    <s v="ხრესილი"/>
    <s v="ძუყნური"/>
    <n v="158"/>
    <m/>
    <m/>
    <m/>
    <m/>
    <x v="0"/>
  </r>
  <r>
    <s v="იმერეთი"/>
    <x v="8"/>
    <s v="ჯვარისა"/>
    <m/>
    <n v="504"/>
    <m/>
    <m/>
    <n v="1"/>
    <n v="1"/>
    <x v="3"/>
  </r>
  <r>
    <s v="იმერეთი"/>
    <x v="8"/>
    <s v="ჯვარისა"/>
    <s v="ჯვარისა"/>
    <n v="249"/>
    <m/>
    <s v="ამბ"/>
    <m/>
    <m/>
    <x v="0"/>
  </r>
  <r>
    <s v="იმერეთი"/>
    <x v="8"/>
    <s v="ჯვარისა"/>
    <s v="ლაშია"/>
    <n v="32"/>
    <m/>
    <m/>
    <m/>
    <m/>
    <x v="0"/>
  </r>
  <r>
    <s v="იმერეთი"/>
    <x v="8"/>
    <s v="ჯვარისა"/>
    <s v="ლეყერეთი"/>
    <n v="21"/>
    <m/>
    <m/>
    <m/>
    <m/>
    <x v="0"/>
  </r>
  <r>
    <s v="იმერეთი"/>
    <x v="8"/>
    <s v="ჯვარისა"/>
    <s v="ოჯოლა"/>
    <n v="140"/>
    <m/>
    <m/>
    <m/>
    <m/>
    <x v="0"/>
  </r>
  <r>
    <s v="იმერეთი"/>
    <x v="8"/>
    <s v="ჯვარისა"/>
    <s v="ხორჩანა"/>
    <n v="62"/>
    <m/>
    <m/>
    <m/>
    <m/>
    <x v="0"/>
  </r>
  <r>
    <s v="იმერეთი"/>
    <x v="9"/>
    <m/>
    <m/>
    <n v="56883"/>
    <m/>
    <m/>
    <n v="32"/>
    <n v="33"/>
    <x v="0"/>
  </r>
  <r>
    <s v="იმერეთი"/>
    <x v="9"/>
    <s v="ქ. წყალტუბო"/>
    <m/>
    <n v="11281"/>
    <m/>
    <m/>
    <m/>
    <m/>
    <x v="0"/>
  </r>
  <r>
    <s v="იმერეთი"/>
    <x v="9"/>
    <s v="გეგუთი"/>
    <m/>
    <n v="5049"/>
    <m/>
    <m/>
    <n v="4"/>
    <n v="4"/>
    <x v="9"/>
  </r>
  <r>
    <s v="იმერეთი"/>
    <x v="9"/>
    <s v="გეგუთი"/>
    <s v="გეგუთი"/>
    <n v="5049"/>
    <m/>
    <s v="ამბ"/>
    <m/>
    <m/>
    <x v="0"/>
  </r>
  <r>
    <s v="იმერეთი"/>
    <x v="9"/>
    <s v="გვიშტიბი"/>
    <m/>
    <n v="2819"/>
    <m/>
    <m/>
    <n v="2"/>
    <n v="2"/>
    <x v="8"/>
  </r>
  <r>
    <s v="იმერეთი"/>
    <x v="9"/>
    <s v="გვიშტიბი"/>
    <s v="გვიშტიბი"/>
    <n v="1249"/>
    <m/>
    <s v="ამბ"/>
    <m/>
    <m/>
    <x v="0"/>
  </r>
  <r>
    <s v="იმერეთი"/>
    <x v="9"/>
    <s v="გვიშტიბი"/>
    <s v="გუბისწყალი"/>
    <n v="443"/>
    <m/>
    <m/>
    <m/>
    <m/>
    <x v="0"/>
  </r>
  <r>
    <s v="იმერეთი"/>
    <x v="9"/>
    <s v="გვიშტიბი"/>
    <s v="თერნალი"/>
    <n v="774"/>
    <m/>
    <m/>
    <m/>
    <m/>
    <x v="0"/>
  </r>
  <r>
    <s v="იმერეთი"/>
    <x v="9"/>
    <s v="გვიშტიბი"/>
    <s v="პირველი წყალტუბო"/>
    <n v="353"/>
    <m/>
    <m/>
    <m/>
    <m/>
    <x v="0"/>
  </r>
  <r>
    <s v="იმერეთი"/>
    <x v="9"/>
    <s v="გუმბრა"/>
    <m/>
    <n v="5532"/>
    <m/>
    <m/>
    <n v="3"/>
    <n v="3"/>
    <x v="9"/>
  </r>
  <r>
    <s v="იმერეთი"/>
    <x v="9"/>
    <s v="გუმბრა"/>
    <s v="გუმბრა"/>
    <n v="2381"/>
    <m/>
    <s v="ამბ"/>
    <m/>
    <m/>
    <x v="0"/>
  </r>
  <r>
    <s v="იმერეთი"/>
    <x v="9"/>
    <s v="გუმბრა"/>
    <s v="ბანოჯა"/>
    <n v="1641"/>
    <m/>
    <m/>
    <m/>
    <m/>
    <x v="0"/>
  </r>
  <r>
    <s v="იმერეთი"/>
    <x v="9"/>
    <s v="გუმბრა"/>
    <s v="ხომული"/>
    <n v="1510"/>
    <m/>
    <m/>
    <m/>
    <m/>
    <x v="0"/>
  </r>
  <r>
    <s v="იმერეთი"/>
    <x v="9"/>
    <s v="დღნორისა / მექვენა"/>
    <m/>
    <n v="858"/>
    <m/>
    <m/>
    <n v="2"/>
    <n v="2"/>
    <x v="3"/>
  </r>
  <r>
    <s v="იმერეთი"/>
    <x v="9"/>
    <s v="დღნორისა"/>
    <s v="დღნორისა"/>
    <n v="321"/>
    <s v="მაღ/მთა"/>
    <s v="ამბ"/>
    <m/>
    <m/>
    <x v="0"/>
  </r>
  <r>
    <s v="იმერეთი"/>
    <x v="9"/>
    <s v="დღნორისა"/>
    <s v="ლეხინდრისთავი "/>
    <n v="55"/>
    <s v="მაღ/მთა"/>
    <m/>
    <m/>
    <m/>
    <x v="0"/>
  </r>
  <r>
    <s v="იმერეთი"/>
    <x v="9"/>
    <s v="დღნორისა"/>
    <s v="საჩხეური"/>
    <n v="72"/>
    <s v="მაღ/მთა"/>
    <m/>
    <m/>
    <m/>
    <x v="0"/>
  </r>
  <r>
    <s v="იმერეთი"/>
    <x v="9"/>
    <s v="დღნორისა"/>
    <s v="ჭაშლეთი"/>
    <n v="76"/>
    <s v="მაღ/მთა"/>
    <m/>
    <m/>
    <m/>
    <x v="0"/>
  </r>
  <r>
    <s v="იმერეთი"/>
    <x v="9"/>
    <s v="მექვენა"/>
    <s v="მექვენა"/>
    <n v="134"/>
    <s v="მაღ/მთა"/>
    <s v="ამბ"/>
    <m/>
    <m/>
    <x v="0"/>
  </r>
  <r>
    <s v="იმერეთი"/>
    <x v="9"/>
    <s v="მექვენა"/>
    <s v="ბენთქოულა"/>
    <n v="13"/>
    <s v="მაღ/მთა"/>
    <m/>
    <m/>
    <m/>
    <x v="0"/>
  </r>
  <r>
    <s v="იმერეთი"/>
    <x v="9"/>
    <s v="მექვენა"/>
    <s v="დერჩი"/>
    <n v="159"/>
    <s v="მაღ/მთა"/>
    <m/>
    <m/>
    <m/>
    <x v="0"/>
  </r>
  <r>
    <s v="იმერეთი"/>
    <x v="9"/>
    <s v="მექვენა"/>
    <s v="ვანისჭალა"/>
    <s v="..."/>
    <s v="მაღ/მთა"/>
    <m/>
    <m/>
    <m/>
    <x v="0"/>
  </r>
  <r>
    <s v="იმერეთი"/>
    <x v="9"/>
    <s v="მექვენა"/>
    <s v="ზედა ონჭეიში"/>
    <s v="..."/>
    <s v="მაღ/მთა"/>
    <m/>
    <m/>
    <m/>
    <x v="0"/>
  </r>
  <r>
    <s v="იმერეთი"/>
    <x v="9"/>
    <s v="მექვენა"/>
    <s v="ქვედა ონჭეიში"/>
    <n v="16"/>
    <s v="მაღ/მთა"/>
    <m/>
    <m/>
    <m/>
    <x v="0"/>
  </r>
  <r>
    <s v="იმერეთი"/>
    <x v="9"/>
    <s v="მაღლაკი"/>
    <m/>
    <n v="4464"/>
    <m/>
    <m/>
    <n v="3"/>
    <n v="3"/>
    <x v="9"/>
  </r>
  <r>
    <s v="იმერეთი"/>
    <x v="9"/>
    <s v="მაღლაკი"/>
    <s v="მაღლაკი"/>
    <n v="4126"/>
    <m/>
    <s v="ამბ"/>
    <m/>
    <m/>
    <x v="0"/>
  </r>
  <r>
    <s v="იმერეთი"/>
    <x v="9"/>
    <s v="მაღლაკი"/>
    <s v="მიწაწითელი"/>
    <n v="338"/>
    <m/>
    <m/>
    <m/>
    <m/>
    <x v="0"/>
  </r>
  <r>
    <s v="იმერეთი"/>
    <x v="9"/>
    <s v="მუხიანი"/>
    <m/>
    <n v="2451"/>
    <m/>
    <m/>
    <n v="2"/>
    <n v="2"/>
    <x v="5"/>
  </r>
  <r>
    <s v="იმერეთი"/>
    <x v="9"/>
    <s v="მუხიანი"/>
    <s v="მუხიანი"/>
    <n v="1058"/>
    <m/>
    <s v="ამბ"/>
    <m/>
    <m/>
    <x v="0"/>
  </r>
  <r>
    <s v="იმერეთი"/>
    <x v="9"/>
    <s v="მუხიანი"/>
    <s v="უკანეთი"/>
    <n v="319"/>
    <m/>
    <m/>
    <m/>
    <m/>
    <x v="0"/>
  </r>
  <r>
    <s v="იმერეთი"/>
    <x v="9"/>
    <s v="მუხიანი"/>
    <s v="ქვედა მესხეთი"/>
    <n v="1074"/>
    <m/>
    <m/>
    <m/>
    <m/>
    <x v="0"/>
  </r>
  <r>
    <s v="იმერეთი"/>
    <x v="9"/>
    <s v="ოფურჩხეთი"/>
    <m/>
    <n v="1953"/>
    <m/>
    <m/>
    <n v="2"/>
    <n v="3"/>
    <x v="2"/>
  </r>
  <r>
    <s v="იმერეთი"/>
    <x v="9"/>
    <s v="ოფურჩხეთი"/>
    <s v="ოფურჩხეთი"/>
    <n v="719"/>
    <m/>
    <s v="ამბ"/>
    <m/>
    <m/>
    <x v="0"/>
  </r>
  <r>
    <s v="იმერეთი"/>
    <x v="9"/>
    <s v="ოფურჩხეთი"/>
    <s v="გუმათი"/>
    <n v="426"/>
    <m/>
    <m/>
    <m/>
    <m/>
    <x v="0"/>
  </r>
  <r>
    <s v="იმერეთი"/>
    <x v="9"/>
    <s v="ოფურჩხეთი"/>
    <s v="ნამოხვანი"/>
    <n v="147"/>
    <m/>
    <m/>
    <m/>
    <m/>
    <x v="0"/>
  </r>
  <r>
    <s v="იმერეთი"/>
    <x v="9"/>
    <s v="ოფურჩხეთი"/>
    <s v="ჟონეთი"/>
    <n v="334"/>
    <m/>
    <m/>
    <m/>
    <m/>
    <x v="0"/>
  </r>
  <r>
    <s v="იმერეთი"/>
    <x v="9"/>
    <s v="ოფურჩხეთი"/>
    <s v="ჯიმასტარო"/>
    <n v="327"/>
    <m/>
    <m/>
    <m/>
    <m/>
    <x v="0"/>
  </r>
  <r>
    <s v="იმერეთი"/>
    <x v="9"/>
    <s v="ოფშკვითი"/>
    <m/>
    <n v="2067"/>
    <m/>
    <m/>
    <n v="1"/>
    <n v="1"/>
    <x v="5"/>
  </r>
  <r>
    <s v="იმერეთი"/>
    <x v="9"/>
    <s v="ოფშკვითი"/>
    <s v="ოფშკვითი"/>
    <n v="2067"/>
    <m/>
    <s v="ამბ"/>
    <m/>
    <m/>
    <x v="0"/>
  </r>
  <r>
    <s v="იმერეთი"/>
    <x v="9"/>
    <s v="პატრიკეთი"/>
    <m/>
    <n v="2888"/>
    <m/>
    <m/>
    <n v="2"/>
    <n v="2"/>
    <x v="8"/>
  </r>
  <r>
    <s v="იმერეთი"/>
    <x v="9"/>
    <s v="პატრიკეთი"/>
    <s v="პატრიკეთი"/>
    <n v="1319"/>
    <m/>
    <s v="ამბ"/>
    <m/>
    <m/>
    <x v="0"/>
  </r>
  <r>
    <s v="იმერეთი"/>
    <x v="9"/>
    <s v="პატრიკეთი"/>
    <s v="ტყაჩირი"/>
    <n v="1569"/>
    <m/>
    <m/>
    <m/>
    <m/>
    <x v="0"/>
  </r>
  <r>
    <s v="იმერეთი"/>
    <x v="9"/>
    <s v="რიონი"/>
    <m/>
    <n v="2068"/>
    <m/>
    <m/>
    <n v="2"/>
    <n v="2"/>
    <x v="5"/>
  </r>
  <r>
    <s v="იმერეთი"/>
    <x v="9"/>
    <s v="რიონი"/>
    <s v="რიონი"/>
    <n v="1160"/>
    <m/>
    <s v="ახ.ამბ"/>
    <m/>
    <m/>
    <x v="0"/>
  </r>
  <r>
    <s v="იმერეთი"/>
    <x v="9"/>
    <s v="რიონი"/>
    <s v="ზარათი"/>
    <n v="314"/>
    <m/>
    <m/>
    <m/>
    <m/>
    <x v="0"/>
  </r>
  <r>
    <s v="იმერეთი"/>
    <x v="9"/>
    <s v="რიონი"/>
    <s v="კუდოთი"/>
    <n v="0"/>
    <m/>
    <m/>
    <m/>
    <m/>
    <x v="0"/>
  </r>
  <r>
    <s v="იმერეთი"/>
    <x v="9"/>
    <s v="რიონი"/>
    <s v="მეჩხერი"/>
    <n v="81"/>
    <m/>
    <m/>
    <m/>
    <m/>
    <x v="0"/>
  </r>
  <r>
    <s v="იმერეთი"/>
    <x v="9"/>
    <s v="რიონი"/>
    <s v="ნოღა"/>
    <n v="68"/>
    <m/>
    <m/>
    <m/>
    <m/>
    <x v="0"/>
  </r>
  <r>
    <s v="იმერეთი"/>
    <x v="9"/>
    <s v="რიონი"/>
    <s v="სორმონი "/>
    <n v="306"/>
    <m/>
    <m/>
    <m/>
    <m/>
    <x v="0"/>
  </r>
  <r>
    <s v="იმერეთი"/>
    <x v="9"/>
    <s v="რიონი"/>
    <s v="ჭოლები"/>
    <n v="139"/>
    <m/>
    <m/>
    <m/>
    <m/>
    <x v="0"/>
  </r>
  <r>
    <s v="იმერეთი"/>
    <x v="9"/>
    <s v="საყულია"/>
    <m/>
    <n v="1869"/>
    <m/>
    <m/>
    <n v="1"/>
    <n v="1"/>
    <x v="2"/>
  </r>
  <r>
    <s v="იმერეთი"/>
    <x v="9"/>
    <s v="საყულია"/>
    <s v="საყულია"/>
    <n v="1869"/>
    <m/>
    <s v="ამბ"/>
    <m/>
    <m/>
    <x v="0"/>
  </r>
  <r>
    <s v="იმერეთი"/>
    <x v="9"/>
    <s v="ფარცხანაყანები "/>
    <m/>
    <n v="5090"/>
    <m/>
    <m/>
    <n v="3"/>
    <n v="3"/>
    <x v="9"/>
  </r>
  <r>
    <s v="იმერეთი"/>
    <x v="9"/>
    <s v="ფარცხანაყანები "/>
    <s v="ფარცხანაყანები "/>
    <n v="5090"/>
    <m/>
    <s v="ამბ"/>
    <m/>
    <m/>
    <x v="0"/>
  </r>
  <r>
    <s v="იმერეთი"/>
    <x v="9"/>
    <s v="ქვიტირი"/>
    <m/>
    <n v="3357"/>
    <m/>
    <m/>
    <n v="2"/>
    <n v="2"/>
    <x v="1"/>
  </r>
  <r>
    <s v="იმერეთი"/>
    <x v="9"/>
    <s v="ქვიტირი"/>
    <s v="ქვიტირი"/>
    <n v="2314"/>
    <m/>
    <s v="ამბ"/>
    <m/>
    <m/>
    <x v="0"/>
  </r>
  <r>
    <s v="იმერეთი"/>
    <x v="9"/>
    <s v="ქვიტირი"/>
    <s v="ზედა მესხეთი"/>
    <n v="1043"/>
    <m/>
    <m/>
    <m/>
    <m/>
    <x v="0"/>
  </r>
  <r>
    <s v="იმერეთი"/>
    <x v="9"/>
    <s v="ცხუნკური"/>
    <m/>
    <n v="1569"/>
    <m/>
    <m/>
    <n v="1"/>
    <n v="1"/>
    <x v="2"/>
  </r>
  <r>
    <s v="იმერეთი"/>
    <x v="9"/>
    <s v="ცხუნკური"/>
    <s v="ცხუნკური"/>
    <n v="777"/>
    <m/>
    <s v="ამბ"/>
    <m/>
    <m/>
    <x v="0"/>
  </r>
  <r>
    <s v="იმერეთი"/>
    <x v="9"/>
    <s v="ცხუნკური"/>
    <s v="ბესიაური"/>
    <n v="0"/>
    <m/>
    <m/>
    <m/>
    <m/>
    <x v="0"/>
  </r>
  <r>
    <s v="იმერეთი"/>
    <x v="9"/>
    <s v="ცხუნკური"/>
    <s v="ყუმისთავი"/>
    <n v="673"/>
    <m/>
    <m/>
    <m/>
    <m/>
    <x v="0"/>
  </r>
  <r>
    <s v="იმერეთი"/>
    <x v="9"/>
    <s v="ცხუნკური"/>
    <s v="გაღმა ჩუნეში"/>
    <n v="119"/>
    <m/>
    <m/>
    <m/>
    <m/>
    <x v="0"/>
  </r>
  <r>
    <s v="იმერეთი"/>
    <x v="9"/>
    <s v="წყალტუბო"/>
    <m/>
    <n v="3568"/>
    <m/>
    <m/>
    <n v="2"/>
    <n v="2"/>
    <x v="1"/>
  </r>
  <r>
    <s v="იმერეთი"/>
    <x v="9"/>
    <s v="წყალტუბო"/>
    <s v="წყალტუბო"/>
    <n v="2330"/>
    <m/>
    <s v="ამბ"/>
    <m/>
    <m/>
    <x v="0"/>
  </r>
  <r>
    <s v="იმერეთი"/>
    <x v="9"/>
    <s v="წყალტუბო"/>
    <s v="ქვილიშორი"/>
    <n v="692"/>
    <m/>
    <m/>
    <m/>
    <m/>
    <x v="0"/>
  </r>
  <r>
    <s v="იმერეთი"/>
    <x v="9"/>
    <s v="წყალტუბო"/>
    <s v="ჩუნეში"/>
    <n v="546"/>
    <m/>
    <m/>
    <m/>
    <m/>
    <x v="0"/>
  </r>
  <r>
    <s v="იმერეთი"/>
    <x v="10"/>
    <m/>
    <m/>
    <n v="39884"/>
    <m/>
    <m/>
    <n v="24"/>
    <n v="41"/>
    <x v="0"/>
  </r>
  <r>
    <s v="იმერეთი"/>
    <x v="10"/>
    <s v="ქ. ჭიათურა"/>
    <m/>
    <n v="12803"/>
    <m/>
    <m/>
    <m/>
    <m/>
    <x v="0"/>
  </r>
  <r>
    <s v="იმერეთი"/>
    <x v="10"/>
    <s v="ვაჭევი"/>
    <m/>
    <n v="803"/>
    <m/>
    <m/>
    <n v="1"/>
    <n v="3"/>
    <x v="3"/>
  </r>
  <r>
    <s v="იმერეთი"/>
    <x v="10"/>
    <s v="ვაჭევი"/>
    <s v="ვაჭევი"/>
    <n v="324"/>
    <s v="მაღ/მთა"/>
    <s v="ამბ"/>
    <m/>
    <m/>
    <x v="0"/>
  </r>
  <r>
    <s v="იმერეთი"/>
    <x v="10"/>
    <s v="ვაჭევი"/>
    <s v="მელუშეეთი"/>
    <n v="131"/>
    <s v="მაღ/მთა"/>
    <m/>
    <m/>
    <m/>
    <x v="0"/>
  </r>
  <r>
    <s v="იმერეთი"/>
    <x v="10"/>
    <s v="ვაჭევი"/>
    <s v="ღვითორი"/>
    <n v="181"/>
    <m/>
    <m/>
    <m/>
    <m/>
    <x v="0"/>
  </r>
  <r>
    <s v="იმერეთი"/>
    <x v="10"/>
    <s v="ვაჭევი"/>
    <s v="ჯოლხეეთი"/>
    <n v="167"/>
    <s v="მაღ/მთა"/>
    <m/>
    <m/>
    <m/>
    <x v="0"/>
  </r>
  <r>
    <s v="იმერეთი"/>
    <x v="10"/>
    <s v="ზოდი"/>
    <m/>
    <n v="2744"/>
    <m/>
    <m/>
    <n v="2"/>
    <n v="3"/>
    <x v="8"/>
  </r>
  <r>
    <s v="იმერეთი"/>
    <x v="10"/>
    <s v="ზოდი"/>
    <s v="ზოდი"/>
    <n v="1483"/>
    <m/>
    <s v="ამბ"/>
    <m/>
    <m/>
    <x v="0"/>
  </r>
  <r>
    <s v="იმერეთი"/>
    <x v="10"/>
    <s v="ზოდი"/>
    <s v="დარკვეთი"/>
    <n v="887"/>
    <m/>
    <m/>
    <m/>
    <m/>
    <x v="0"/>
  </r>
  <r>
    <s v="იმერეთი"/>
    <x v="10"/>
    <s v="ზოდი"/>
    <s v="ზედუბანი"/>
    <n v="246"/>
    <m/>
    <m/>
    <m/>
    <m/>
    <x v="0"/>
  </r>
  <r>
    <s v="იმერეთი"/>
    <x v="10"/>
    <s v="ზოდი"/>
    <s v="მოხოროთუბანი"/>
    <n v="128"/>
    <m/>
    <m/>
    <m/>
    <m/>
    <x v="0"/>
  </r>
  <r>
    <s v="იმერეთი"/>
    <x v="10"/>
    <s v="ითხვისი"/>
    <m/>
    <n v="2544"/>
    <m/>
    <m/>
    <n v="2"/>
    <n v="2"/>
    <x v="8"/>
  </r>
  <r>
    <s v="იმერეთი"/>
    <x v="10"/>
    <s v="ითხვისი"/>
    <s v="ითხვისი"/>
    <n v="1882"/>
    <m/>
    <s v="ამბ"/>
    <m/>
    <m/>
    <x v="0"/>
  </r>
  <r>
    <s v="იმერეთი"/>
    <x v="10"/>
    <s v="ითხვისი"/>
    <s v="ბეგიაური"/>
    <n v="144"/>
    <s v="მაღ/მთა"/>
    <m/>
    <m/>
    <m/>
    <x v="0"/>
  </r>
  <r>
    <s v="იმერეთი"/>
    <x v="10"/>
    <s v="ითხვისი"/>
    <s v="ბჟინევი"/>
    <n v="518"/>
    <s v="მაღ/მთა"/>
    <m/>
    <m/>
    <m/>
    <x v="0"/>
  </r>
  <r>
    <s v="იმერეთი"/>
    <x v="10"/>
    <s v="კაცხი"/>
    <m/>
    <n v="3049"/>
    <m/>
    <m/>
    <n v="2"/>
    <n v="4"/>
    <x v="1"/>
  </r>
  <r>
    <s v="იმერეთი"/>
    <x v="10"/>
    <s v="კაცხი"/>
    <s v="კაცხი"/>
    <n v="403"/>
    <m/>
    <m/>
    <m/>
    <m/>
    <x v="0"/>
  </r>
  <r>
    <s v="იმერეთი"/>
    <x v="10"/>
    <s v="კაცხი"/>
    <s v="დიდი კაცხი"/>
    <n v="629"/>
    <m/>
    <m/>
    <m/>
    <m/>
    <x v="0"/>
  </r>
  <r>
    <s v="იმერეთი"/>
    <x v="10"/>
    <s v="კაცხი"/>
    <s v="ეწერი"/>
    <n v="474"/>
    <m/>
    <m/>
    <m/>
    <m/>
    <x v="0"/>
  </r>
  <r>
    <s v="იმერეთი"/>
    <x v="10"/>
    <s v="კაცხი"/>
    <s v="მორძგვეთი"/>
    <n v="231"/>
    <m/>
    <m/>
    <m/>
    <m/>
    <x v="0"/>
  </r>
  <r>
    <s v="იმერეთი"/>
    <x v="10"/>
    <s v="კაცხი"/>
    <s v="ნავარძეთი"/>
    <n v="997"/>
    <m/>
    <m/>
    <m/>
    <m/>
    <x v="0"/>
  </r>
  <r>
    <s v="იმერეთი"/>
    <x v="10"/>
    <s v="კაცხი"/>
    <s v="სალიეთი"/>
    <n v="231"/>
    <m/>
    <m/>
    <m/>
    <m/>
    <x v="0"/>
  </r>
  <r>
    <s v="იმერეთი"/>
    <x v="10"/>
    <s v="კაცხი"/>
    <s v="ჯოყოეთი"/>
    <n v="84"/>
    <m/>
    <m/>
    <m/>
    <m/>
    <x v="0"/>
  </r>
  <r>
    <s v="იმერეთი"/>
    <x v="10"/>
    <s v="მანდაეთი / გეზრული"/>
    <m/>
    <n v="2139"/>
    <m/>
    <m/>
    <n v="2"/>
    <n v="5"/>
    <x v="5"/>
  </r>
  <r>
    <s v="იმერეთი"/>
    <x v="10"/>
    <s v="მანდაეთი"/>
    <s v="მანდაეთი"/>
    <n v="818"/>
    <s v="მაღ/მთა"/>
    <s v="ახ.ამბ"/>
    <m/>
    <m/>
    <x v="0"/>
  </r>
  <r>
    <s v="იმერეთი"/>
    <x v="10"/>
    <s v="მანდაეთი"/>
    <s v="მეჩხეთური"/>
    <n v="268"/>
    <s v="მაღ/მთა"/>
    <m/>
    <m/>
    <m/>
    <x v="0"/>
  </r>
  <r>
    <s v="იმერეთი"/>
    <x v="10"/>
    <s v="მანდაეთი"/>
    <s v="ჩხირაული"/>
    <n v="162"/>
    <s v="მაღ/მთა"/>
    <m/>
    <m/>
    <m/>
    <x v="0"/>
  </r>
  <r>
    <s v="იმერეთი"/>
    <x v="10"/>
    <s v="მანდაეთი"/>
    <s v="ტყემლოვანა"/>
    <n v="517"/>
    <m/>
    <m/>
    <m/>
    <m/>
    <x v="0"/>
  </r>
  <r>
    <s v="იმერეთი"/>
    <x v="10"/>
    <s v="მანდაეთი"/>
    <s v="ქბილარი"/>
    <n v="51"/>
    <s v="მაღ/მთა"/>
    <m/>
    <m/>
    <m/>
    <x v="0"/>
  </r>
  <r>
    <s v="იმერეთი"/>
    <x v="10"/>
    <s v="გეზრული"/>
    <s v="გეზრული"/>
    <n v="323"/>
    <m/>
    <m/>
    <m/>
    <m/>
    <x v="0"/>
  </r>
  <r>
    <s v="იმერეთი"/>
    <x v="10"/>
    <s v="ნიგოზეთი"/>
    <m/>
    <n v="3402"/>
    <m/>
    <m/>
    <n v="3"/>
    <n v="6"/>
    <x v="1"/>
  </r>
  <r>
    <s v="იმერეთი"/>
    <x v="10"/>
    <s v="ნიგოზეთი"/>
    <s v="ნიგოზეთი"/>
    <n v="446"/>
    <m/>
    <s v="ამბ"/>
    <m/>
    <m/>
    <x v="0"/>
  </r>
  <r>
    <s v="იმერეთი"/>
    <x v="10"/>
    <s v="ნიგოზეთი"/>
    <s v="გუნდაეთი"/>
    <n v="240"/>
    <m/>
    <m/>
    <m/>
    <m/>
    <x v="0"/>
  </r>
  <r>
    <s v="იმერეთი"/>
    <x v="10"/>
    <s v="ნიგოზეთი"/>
    <s v="ზედა ბერეთისა"/>
    <n v="328"/>
    <s v="მაღ/მთა"/>
    <m/>
    <m/>
    <m/>
    <x v="0"/>
  </r>
  <r>
    <s v="იმერეთი"/>
    <x v="10"/>
    <s v="ნიგოზეთი"/>
    <s v="მერევი"/>
    <n v="336"/>
    <m/>
    <m/>
    <m/>
    <m/>
    <x v="0"/>
  </r>
  <r>
    <s v="იმერეთი"/>
    <x v="10"/>
    <s v="ნიგოზეთი"/>
    <s v="უსახელო"/>
    <n v="952"/>
    <s v="მაღ/მთა"/>
    <m/>
    <m/>
    <m/>
    <x v="0"/>
  </r>
  <r>
    <s v="იმერეთი"/>
    <x v="10"/>
    <s v="ნიგოზეთი"/>
    <s v="ქვედა ბერეთისა"/>
    <n v="495"/>
    <s v="მაღ/მთა"/>
    <m/>
    <m/>
    <m/>
    <x v="0"/>
  </r>
  <r>
    <s v="იმერეთი"/>
    <x v="10"/>
    <s v="ნიგოზეთი"/>
    <s v="წასრი"/>
    <n v="261"/>
    <m/>
    <m/>
    <m/>
    <m/>
    <x v="0"/>
  </r>
  <r>
    <s v="იმერეთი"/>
    <x v="10"/>
    <s v="ნიგოზეთი"/>
    <s v="წყალშავი"/>
    <n v="344"/>
    <s v="მაღ/მთა"/>
    <m/>
    <m/>
    <m/>
    <x v="0"/>
  </r>
  <r>
    <s v="იმერეთი"/>
    <x v="10"/>
    <s v="პერევისა"/>
    <m/>
    <n v="2746"/>
    <m/>
    <m/>
    <n v="3"/>
    <n v="4"/>
    <x v="8"/>
  </r>
  <r>
    <s v="იმერეთი"/>
    <x v="10"/>
    <s v="პერევისა"/>
    <s v="პერევისა"/>
    <n v="851"/>
    <m/>
    <s v="ამბ"/>
    <m/>
    <m/>
    <x v="0"/>
  </r>
  <r>
    <s v="იმერეთი"/>
    <x v="10"/>
    <s v="პერევისა"/>
    <s v="კალაური"/>
    <n v="356"/>
    <m/>
    <m/>
    <m/>
    <m/>
    <x v="0"/>
  </r>
  <r>
    <s v="იმერეთი"/>
    <x v="10"/>
    <s v="პერევისა"/>
    <s v="სკინდორი"/>
    <n v="446"/>
    <m/>
    <m/>
    <m/>
    <m/>
    <x v="0"/>
  </r>
  <r>
    <s v="იმერეთი"/>
    <x v="10"/>
    <s v="პერევისა"/>
    <s v="შუქრუთი"/>
    <n v="559"/>
    <m/>
    <m/>
    <m/>
    <m/>
    <x v="0"/>
  </r>
  <r>
    <s v="იმერეთი"/>
    <x v="10"/>
    <s v="პერევისა"/>
    <s v="წინსოფელი"/>
    <n v="350"/>
    <m/>
    <m/>
    <m/>
    <m/>
    <x v="0"/>
  </r>
  <r>
    <s v="იმერეთი"/>
    <x v="10"/>
    <s v="პერევისა"/>
    <s v="ჭილოვანი"/>
    <n v="184"/>
    <m/>
    <m/>
    <m/>
    <m/>
    <x v="0"/>
  </r>
  <r>
    <s v="იმერეთი"/>
    <x v="10"/>
    <s v="რგანი"/>
    <m/>
    <n v="1316"/>
    <m/>
    <m/>
    <n v="2"/>
    <n v="2"/>
    <x v="7"/>
  </r>
  <r>
    <s v="იმერეთი"/>
    <x v="10"/>
    <s v="რგანი"/>
    <s v="რგანი"/>
    <n v="1316"/>
    <m/>
    <m/>
    <m/>
    <m/>
    <x v="0"/>
  </r>
  <r>
    <s v="იმერეთი"/>
    <x v="10"/>
    <s v="სარქველეთუბანი"/>
    <m/>
    <n v="932"/>
    <m/>
    <m/>
    <n v="1"/>
    <n v="1"/>
    <x v="3"/>
  </r>
  <r>
    <s v="იმერეთი"/>
    <x v="10"/>
    <s v="სარქველეთუბანი"/>
    <s v="სარქველეთუბანი"/>
    <n v="103"/>
    <m/>
    <s v="ამბ"/>
    <m/>
    <m/>
    <x v="0"/>
  </r>
  <r>
    <s v="იმერეთი"/>
    <x v="10"/>
    <s v="სარქველეთუბანი"/>
    <s v="ბუნიკაური"/>
    <n v="61"/>
    <m/>
    <m/>
    <m/>
    <m/>
    <x v="0"/>
  </r>
  <r>
    <s v="იმერეთი"/>
    <x v="10"/>
    <s v="სარქველეთუბანი"/>
    <s v="ზედა რგანი"/>
    <n v="182"/>
    <m/>
    <m/>
    <m/>
    <m/>
    <x v="0"/>
  </r>
  <r>
    <s v="იმერეთი"/>
    <x v="10"/>
    <s v="სარქველეთუბანი"/>
    <s v="თაბაგრები"/>
    <n v="586"/>
    <m/>
    <m/>
    <m/>
    <m/>
    <x v="0"/>
  </r>
  <r>
    <s v="იმერეთი"/>
    <x v="10"/>
    <s v="სვერი"/>
    <m/>
    <n v="1210"/>
    <m/>
    <m/>
    <n v="1"/>
    <n v="2"/>
    <x v="7"/>
  </r>
  <r>
    <s v="იმერეთი"/>
    <x v="10"/>
    <s v="სვერი"/>
    <s v="სვერი"/>
    <n v="750"/>
    <m/>
    <s v="ამბ"/>
    <m/>
    <m/>
    <x v="0"/>
  </r>
  <r>
    <s v="იმერეთი"/>
    <x v="10"/>
    <s v="სვერი"/>
    <s v="თვალუეთი"/>
    <n v="255"/>
    <m/>
    <m/>
    <m/>
    <m/>
    <x v="0"/>
  </r>
  <r>
    <s v="იმერეთი"/>
    <x v="10"/>
    <s v="სვერი"/>
    <s v="ცხრუკვეთი"/>
    <n v="205"/>
    <m/>
    <m/>
    <m/>
    <m/>
    <x v="0"/>
  </r>
  <r>
    <s v="იმერეთი"/>
    <x v="10"/>
    <s v="ქვაციხე"/>
    <m/>
    <n v="1694"/>
    <m/>
    <m/>
    <n v="1"/>
    <n v="4"/>
    <x v="2"/>
  </r>
  <r>
    <s v="იმერეთი"/>
    <x v="10"/>
    <s v="ქვაციხე"/>
    <s v="ქვაციხე"/>
    <n v="451"/>
    <m/>
    <s v="ამბ"/>
    <m/>
    <m/>
    <x v="0"/>
  </r>
  <r>
    <s v="იმერეთი"/>
    <x v="10"/>
    <s v="ქვაციხე"/>
    <s v="ბიღა"/>
    <n v="367"/>
    <m/>
    <m/>
    <m/>
    <m/>
    <x v="0"/>
  </r>
  <r>
    <s v="იმერეთი"/>
    <x v="10"/>
    <s v="ქვაციხე"/>
    <s v="რცხილათი"/>
    <n v="450"/>
    <m/>
    <m/>
    <m/>
    <m/>
    <x v="0"/>
  </r>
  <r>
    <s v="იმერეთი"/>
    <x v="10"/>
    <s v="ქვაციხე"/>
    <s v="საკურწე"/>
    <n v="426"/>
    <m/>
    <m/>
    <m/>
    <m/>
    <x v="0"/>
  </r>
  <r>
    <s v="იმერეთი"/>
    <x v="10"/>
    <s v="წირქვალი / ხვაშითი"/>
    <m/>
    <n v="2858"/>
    <m/>
    <m/>
    <n v="2"/>
    <n v="3"/>
    <x v="8"/>
  </r>
  <r>
    <s v="იმერეთი"/>
    <x v="10"/>
    <s v="წირქვალი"/>
    <s v="წირქვალი"/>
    <n v="963"/>
    <m/>
    <s v="ამბ"/>
    <m/>
    <m/>
    <x v="0"/>
  </r>
  <r>
    <s v="იმერეთი"/>
    <x v="10"/>
    <s v="წირქვალი"/>
    <s v="მღვიმევი"/>
    <n v="570"/>
    <m/>
    <m/>
    <m/>
    <m/>
    <x v="0"/>
  </r>
  <r>
    <s v="იმერეთი"/>
    <x v="10"/>
    <s v="წირქვალი"/>
    <s v="ქვედა ჭალოვანი"/>
    <n v="546"/>
    <s v="მაღ/მთა"/>
    <m/>
    <m/>
    <m/>
    <x v="0"/>
  </r>
  <r>
    <s v="იმერეთი"/>
    <x v="10"/>
    <s v="წირქვალი"/>
    <s v="ხალიფაური"/>
    <n v="402"/>
    <m/>
    <m/>
    <m/>
    <m/>
    <x v="0"/>
  </r>
  <r>
    <s v="იმერეთი"/>
    <x v="10"/>
    <s v="ხვაშითი"/>
    <s v="ხვაშითი"/>
    <n v="36"/>
    <s v="მაღ/მთა"/>
    <m/>
    <m/>
    <m/>
    <x v="0"/>
  </r>
  <r>
    <s v="იმერეთი"/>
    <x v="10"/>
    <s v="ხვაშითი"/>
    <s v="ვაკევისა"/>
    <n v="33"/>
    <s v="მაღ/მთა"/>
    <m/>
    <m/>
    <m/>
    <x v="0"/>
  </r>
  <r>
    <s v="იმერეთი"/>
    <x v="10"/>
    <s v="ხვაშითი"/>
    <s v="ვანი"/>
    <n v="16"/>
    <s v="მაღ/მთა"/>
    <m/>
    <m/>
    <m/>
    <x v="0"/>
  </r>
  <r>
    <s v="იმერეთი"/>
    <x v="10"/>
    <s v="ხვაშითი"/>
    <s v="ზედა ჭალოვანი"/>
    <n v="250"/>
    <s v="მაღ/მთა"/>
    <m/>
    <m/>
    <m/>
    <x v="0"/>
  </r>
  <r>
    <s v="იმერეთი"/>
    <x v="10"/>
    <s v="ხვაშითი"/>
    <s v="კვახაჯელეთი"/>
    <n v="42"/>
    <s v="მაღ/მთა"/>
    <m/>
    <m/>
    <m/>
    <x v="0"/>
  </r>
  <r>
    <s v="იმერეთი"/>
    <x v="10"/>
    <s v="ხრეითი"/>
    <m/>
    <n v="1644"/>
    <m/>
    <m/>
    <n v="2"/>
    <n v="2"/>
    <x v="2"/>
  </r>
  <r>
    <s v="იმერეთი"/>
    <x v="10"/>
    <s v="ხრეითი"/>
    <s v="ხრეითი"/>
    <n v="1644"/>
    <s v="მაღ/მთა"/>
    <m/>
    <m/>
    <m/>
    <x v="0"/>
  </r>
  <r>
    <s v="იმერეთი"/>
    <x v="11"/>
    <m/>
    <m/>
    <n v="19473"/>
    <m/>
    <m/>
    <n v="18"/>
    <n v="19"/>
    <x v="0"/>
  </r>
  <r>
    <s v="იმერეთი"/>
    <x v="11"/>
    <s v="დაბა ხარაგაული"/>
    <m/>
    <n v="1965"/>
    <m/>
    <m/>
    <m/>
    <m/>
    <x v="2"/>
  </r>
  <r>
    <s v="იმერეთი"/>
    <x v="11"/>
    <s v="ბაზალეთი"/>
    <m/>
    <n v="496"/>
    <m/>
    <m/>
    <n v="1"/>
    <n v="1"/>
    <x v="6"/>
  </r>
  <r>
    <s v="იმერეთი"/>
    <x v="11"/>
    <s v="ბაზალეთი"/>
    <s v="ბაზალეთი"/>
    <n v="290"/>
    <m/>
    <s v="ამბ"/>
    <m/>
    <m/>
    <x v="0"/>
  </r>
  <r>
    <s v="იმერეთი"/>
    <x v="11"/>
    <s v="ბაზალეთი"/>
    <s v="ქროლი"/>
    <n v="49"/>
    <m/>
    <m/>
    <m/>
    <m/>
    <x v="0"/>
  </r>
  <r>
    <s v="იმერეთი"/>
    <x v="11"/>
    <s v="ბაზალეთი"/>
    <s v="ღარიხევი"/>
    <n v="130"/>
    <m/>
    <m/>
    <m/>
    <m/>
    <x v="0"/>
  </r>
  <r>
    <s v="იმერეთი"/>
    <x v="11"/>
    <s v="ბაზალეთი"/>
    <s v="წიფი "/>
    <n v="27"/>
    <m/>
    <m/>
    <m/>
    <m/>
    <x v="0"/>
  </r>
  <r>
    <s v="იმერეთი"/>
    <x v="11"/>
    <s v="ბორითი"/>
    <m/>
    <n v="1934"/>
    <m/>
    <m/>
    <n v="1"/>
    <n v="1"/>
    <x v="2"/>
  </r>
  <r>
    <s v="იმერეთი"/>
    <x v="11"/>
    <s v="ბორითი"/>
    <s v="ბორითი"/>
    <n v="557"/>
    <m/>
    <s v="ამბ"/>
    <m/>
    <m/>
    <x v="0"/>
  </r>
  <r>
    <s v="იმერეთი"/>
    <x v="11"/>
    <s v="ბორითი"/>
    <s v="ამაშუკეთი"/>
    <n v="118"/>
    <m/>
    <m/>
    <m/>
    <m/>
    <x v="0"/>
  </r>
  <r>
    <s v="იმერეთი"/>
    <x v="11"/>
    <s v="ბორითი"/>
    <s v="ერეთა"/>
    <n v="81"/>
    <m/>
    <m/>
    <m/>
    <m/>
    <x v="0"/>
  </r>
  <r>
    <s v="იმერეთი"/>
    <x v="11"/>
    <s v="ბორითი"/>
    <s v="ვაშლევი"/>
    <n v="209"/>
    <m/>
    <m/>
    <m/>
    <m/>
    <x v="0"/>
  </r>
  <r>
    <s v="იმერეთი"/>
    <x v="11"/>
    <s v="ბორითი"/>
    <s v="კვესრევი"/>
    <n v="46"/>
    <m/>
    <m/>
    <m/>
    <m/>
    <x v="0"/>
  </r>
  <r>
    <s v="იმერეთი"/>
    <x v="11"/>
    <s v="ბორითი"/>
    <s v="მაქათუბანი"/>
    <n v="324"/>
    <m/>
    <m/>
    <m/>
    <m/>
    <x v="0"/>
  </r>
  <r>
    <s v="იმერეთი"/>
    <x v="11"/>
    <s v="ბორითი"/>
    <s v="საქასრია"/>
    <n v="323"/>
    <m/>
    <m/>
    <m/>
    <m/>
    <x v="0"/>
  </r>
  <r>
    <s v="იმერეთი"/>
    <x v="11"/>
    <s v="ბორითი"/>
    <s v="უბისა"/>
    <n v="276"/>
    <m/>
    <m/>
    <m/>
    <m/>
    <x v="0"/>
  </r>
  <r>
    <s v="იმერეთი"/>
    <x v="11"/>
    <s v="ვარძია"/>
    <m/>
    <n v="959"/>
    <m/>
    <m/>
    <n v="1"/>
    <n v="1"/>
    <x v="3"/>
  </r>
  <r>
    <s v="იმერეთი"/>
    <x v="11"/>
    <s v="ვარძია"/>
    <s v="ვარძია"/>
    <n v="959"/>
    <m/>
    <s v="ამბ"/>
    <m/>
    <m/>
    <x v="0"/>
  </r>
  <r>
    <s v="იმერეთი"/>
    <x v="11"/>
    <s v="ზვარე"/>
    <m/>
    <n v="678"/>
    <m/>
    <m/>
    <n v="1"/>
    <n v="1"/>
    <x v="3"/>
  </r>
  <r>
    <s v="იმერეთი"/>
    <x v="11"/>
    <s v="ზვარე"/>
    <s v="ზვარე"/>
    <n v="279"/>
    <s v="მაღ/მთა"/>
    <s v="ამბ"/>
    <m/>
    <m/>
    <x v="0"/>
  </r>
  <r>
    <s v="იმერეთი"/>
    <x v="11"/>
    <s v="ზვარე"/>
    <s v="ნუნისი"/>
    <n v="48"/>
    <s v="მაღ/მთა"/>
    <m/>
    <m/>
    <m/>
    <x v="0"/>
  </r>
  <r>
    <s v="იმერეთი"/>
    <x v="11"/>
    <s v="ზვარე"/>
    <s v="ჩრდილი"/>
    <n v="351"/>
    <s v="მაღ/მთა"/>
    <m/>
    <m/>
    <m/>
    <x v="0"/>
  </r>
  <r>
    <s v="იმერეთი"/>
    <x v="11"/>
    <s v="კიცხი / ხიდარი"/>
    <m/>
    <n v="2239"/>
    <m/>
    <m/>
    <n v="2"/>
    <n v="2"/>
    <x v="5"/>
  </r>
  <r>
    <s v="იმერეთი"/>
    <x v="11"/>
    <s v="კიცხი"/>
    <s v="კიცხი"/>
    <n v="729"/>
    <m/>
    <s v="ამბ"/>
    <m/>
    <m/>
    <x v="0"/>
  </r>
  <r>
    <s v="იმერეთი"/>
    <x v="11"/>
    <s v="კიცხი"/>
    <s v="ბორი"/>
    <n v="283"/>
    <m/>
    <m/>
    <m/>
    <m/>
    <x v="0"/>
  </r>
  <r>
    <s v="იმერეთი"/>
    <x v="11"/>
    <s v="კიცხი"/>
    <s v="თეთრაწყარო"/>
    <n v="333"/>
    <m/>
    <m/>
    <m/>
    <m/>
    <x v="0"/>
  </r>
  <r>
    <s v="იმერეთი"/>
    <x v="11"/>
    <s v="კიცხი"/>
    <s v="კიცხის იგორეთი"/>
    <n v="71"/>
    <m/>
    <m/>
    <m/>
    <m/>
    <x v="0"/>
  </r>
  <r>
    <s v="იმერეთი"/>
    <x v="11"/>
    <s v="კიცხი"/>
    <s v="საქარიქედი"/>
    <n v="225"/>
    <m/>
    <m/>
    <m/>
    <m/>
    <x v="0"/>
  </r>
  <r>
    <s v="იმერეთი"/>
    <x v="11"/>
    <s v="ხიდარი"/>
    <s v="ხიდარი"/>
    <n v="598"/>
    <m/>
    <s v="ამბ"/>
    <m/>
    <m/>
    <x v="0"/>
  </r>
  <r>
    <s v="იმერეთი"/>
    <x v="11"/>
    <s v="ლაშე"/>
    <m/>
    <n v="719"/>
    <m/>
    <m/>
    <n v="1"/>
    <n v="1"/>
    <x v="3"/>
  </r>
  <r>
    <s v="იმერეთი"/>
    <x v="11"/>
    <s v="ლაშე"/>
    <s v="ლაშე"/>
    <n v="395"/>
    <m/>
    <s v="ამბ"/>
    <m/>
    <m/>
    <x v="0"/>
  </r>
  <r>
    <s v="იმერეთი"/>
    <x v="11"/>
    <s v="ლაშე"/>
    <s v="ლაშის იგორეთი"/>
    <n v="93"/>
    <m/>
    <m/>
    <m/>
    <m/>
    <x v="0"/>
  </r>
  <r>
    <s v="იმერეთი"/>
    <x v="11"/>
    <s v="ლაშე"/>
    <s v="უჩამეთი"/>
    <n v="47"/>
    <m/>
    <m/>
    <m/>
    <m/>
    <x v="0"/>
  </r>
  <r>
    <s v="იმერეთი"/>
    <x v="11"/>
    <s v="ლაშე"/>
    <s v="ღვერკი"/>
    <n v="49"/>
    <m/>
    <m/>
    <m/>
    <m/>
    <x v="0"/>
  </r>
  <r>
    <s v="იმერეთი"/>
    <x v="11"/>
    <s v="ლაშე"/>
    <s v="ხემაღალი"/>
    <n v="135"/>
    <m/>
    <m/>
    <m/>
    <m/>
    <x v="0"/>
  </r>
  <r>
    <s v="იმერეთი"/>
    <x v="11"/>
    <s v="ლეღვანი / ვახანი"/>
    <m/>
    <n v="1931"/>
    <m/>
    <m/>
    <n v="2"/>
    <n v="2"/>
    <x v="2"/>
  </r>
  <r>
    <s v="იმერეთი"/>
    <x v="11"/>
    <s v="ლეღვანი"/>
    <s v="ლეღვანი"/>
    <n v="679"/>
    <m/>
    <s v="ამბ"/>
    <m/>
    <m/>
    <x v="0"/>
  </r>
  <r>
    <s v="იმერეთი"/>
    <x v="11"/>
    <s v="ლეღვანი"/>
    <s v="დიდვაკე"/>
    <n v="175"/>
    <m/>
    <m/>
    <m/>
    <m/>
    <x v="0"/>
  </r>
  <r>
    <s v="იმერეთი"/>
    <x v="11"/>
    <s v="ლეღვანი"/>
    <s v="მარელისი"/>
    <n v="375"/>
    <m/>
    <m/>
    <m/>
    <m/>
    <x v="0"/>
  </r>
  <r>
    <s v="იმერეთი"/>
    <x v="11"/>
    <s v="ლეღვანი"/>
    <s v="პატარა სახვლარი"/>
    <s v="..."/>
    <s v="მაღ/მთა"/>
    <m/>
    <m/>
    <m/>
    <x v="0"/>
  </r>
  <r>
    <s v="იმერეთი"/>
    <x v="11"/>
    <s v="ვახანი"/>
    <s v="ვახანი"/>
    <n v="381"/>
    <m/>
    <s v="ამბ"/>
    <m/>
    <m/>
    <x v="0"/>
  </r>
  <r>
    <s v="იმერეთი"/>
    <x v="11"/>
    <s v="ვახანი"/>
    <s v="ზედუბანი"/>
    <n v="154"/>
    <m/>
    <m/>
    <m/>
    <m/>
    <x v="0"/>
  </r>
  <r>
    <s v="იმერეთი"/>
    <x v="11"/>
    <s v="ვახანი"/>
    <s v="სერბაისი"/>
    <n v="165"/>
    <m/>
    <m/>
    <m/>
    <m/>
    <x v="0"/>
  </r>
  <r>
    <s v="იმერეთი"/>
    <x v="11"/>
    <s v="მოლითი"/>
    <m/>
    <n v="1054"/>
    <m/>
    <m/>
    <n v="2"/>
    <n v="2"/>
    <x v="7"/>
  </r>
  <r>
    <s v="იმერეთი"/>
    <x v="11"/>
    <s v="მოლითი"/>
    <s v="მოლითი"/>
    <n v="205"/>
    <m/>
    <s v="ამბ"/>
    <m/>
    <m/>
    <x v="0"/>
  </r>
  <r>
    <s v="იმერეთი"/>
    <x v="11"/>
    <s v="მოლითი"/>
    <s v="ბაბი"/>
    <n v="62"/>
    <m/>
    <m/>
    <m/>
    <m/>
    <x v="0"/>
  </r>
  <r>
    <s v="იმერეთი"/>
    <x v="11"/>
    <s v="მოლითი"/>
    <s v="ბეჟათუბანი"/>
    <n v="37"/>
    <m/>
    <m/>
    <m/>
    <m/>
    <x v="0"/>
  </r>
  <r>
    <s v="იმერეთი"/>
    <x v="11"/>
    <s v="მოლითი"/>
    <s v="დეისი"/>
    <n v="154"/>
    <m/>
    <m/>
    <m/>
    <m/>
    <x v="0"/>
  </r>
  <r>
    <s v="იმერეთი"/>
    <x v="11"/>
    <s v="მოლითი"/>
    <s v="ნებოძირი"/>
    <n v="324"/>
    <m/>
    <m/>
    <m/>
    <m/>
    <x v="0"/>
  </r>
  <r>
    <s v="იმერეთი"/>
    <x v="11"/>
    <s v="მოლითი"/>
    <s v="ქვები"/>
    <n v="219"/>
    <m/>
    <m/>
    <m/>
    <m/>
    <x v="0"/>
  </r>
  <r>
    <s v="იმერეთი"/>
    <x v="11"/>
    <s v="მოლითი"/>
    <s v="ჭარტალი"/>
    <n v="53"/>
    <m/>
    <m/>
    <m/>
    <m/>
    <x v="0"/>
  </r>
  <r>
    <s v="იმერეთი"/>
    <x v="11"/>
    <s v="მოლითი"/>
    <s v="ანიულა"/>
    <m/>
    <m/>
    <m/>
    <m/>
    <m/>
    <x v="0"/>
  </r>
  <r>
    <s v="იმერეთი"/>
    <x v="11"/>
    <s v="საღანძილე"/>
    <m/>
    <n v="1296"/>
    <m/>
    <m/>
    <n v="1"/>
    <n v="1"/>
    <x v="7"/>
  </r>
  <r>
    <s v="იმერეთი"/>
    <x v="11"/>
    <s v="საღანძილე"/>
    <s v="საღანძილე"/>
    <n v="365"/>
    <m/>
    <s v="ამბ"/>
    <m/>
    <m/>
    <x v="0"/>
  </r>
  <r>
    <s v="იმერეთი"/>
    <x v="11"/>
    <s v="საღანძილე"/>
    <s v="ვანი"/>
    <n v="190"/>
    <m/>
    <m/>
    <m/>
    <m/>
    <x v="0"/>
  </r>
  <r>
    <s v="იმერეთი"/>
    <x v="11"/>
    <s v="საღანძილე"/>
    <s v="ზარანი"/>
    <n v="158"/>
    <m/>
    <m/>
    <m/>
    <m/>
    <x v="0"/>
  </r>
  <r>
    <s v="იმერეთი"/>
    <x v="11"/>
    <s v="საღანძილე"/>
    <s v="სხლითი"/>
    <n v="105"/>
    <m/>
    <m/>
    <m/>
    <m/>
    <x v="0"/>
  </r>
  <r>
    <s v="იმერეთი"/>
    <x v="11"/>
    <s v="საღანძილე"/>
    <s v="ჩხერი"/>
    <n v="295"/>
    <m/>
    <m/>
    <m/>
    <m/>
    <x v="0"/>
  </r>
  <r>
    <s v="იმერეთი"/>
    <x v="11"/>
    <s v="საღანძილე"/>
    <s v="ჯაფარაული"/>
    <n v="183"/>
    <m/>
    <m/>
    <m/>
    <m/>
    <x v="0"/>
  </r>
  <r>
    <s v="იმერეთი"/>
    <x v="11"/>
    <s v="ფარცხნალი"/>
    <m/>
    <n v="586"/>
    <m/>
    <m/>
    <n v="1"/>
    <n v="1"/>
    <x v="3"/>
  </r>
  <r>
    <s v="იმერეთი"/>
    <x v="11"/>
    <s v="ფარცხნალი"/>
    <s v="ფარცხნალი"/>
    <n v="254"/>
    <m/>
    <s v="ამბ"/>
    <m/>
    <m/>
    <x v="0"/>
  </r>
  <r>
    <s v="იმერეთი"/>
    <x v="11"/>
    <s v="ფარცხნალი"/>
    <s v="ახალსოფელი"/>
    <n v="160"/>
    <m/>
    <m/>
    <m/>
    <m/>
    <x v="0"/>
  </r>
  <r>
    <s v="იმერეთი"/>
    <x v="11"/>
    <s v="ფარცხნალი"/>
    <s v="ისლარი"/>
    <n v="137"/>
    <m/>
    <m/>
    <m/>
    <m/>
    <x v="0"/>
  </r>
  <r>
    <s v="იმერეთი"/>
    <x v="11"/>
    <s v="ფარცხნალი"/>
    <s v="ღუდუმექედი"/>
    <n v="35"/>
    <m/>
    <m/>
    <m/>
    <m/>
    <x v="0"/>
  </r>
  <r>
    <s v="იმერეთი"/>
    <x v="11"/>
    <s v="ღორეშა/ სარგვეში"/>
    <m/>
    <n v="1212"/>
    <m/>
    <m/>
    <n v="1"/>
    <n v="2"/>
    <x v="7"/>
  </r>
  <r>
    <s v="იმერეთი"/>
    <x v="11"/>
    <s v="ღორეშა"/>
    <s v="ღორეშა"/>
    <n v="767"/>
    <m/>
    <s v="ამბ"/>
    <m/>
    <m/>
    <x v="0"/>
  </r>
  <r>
    <s v="იმერეთი"/>
    <x v="11"/>
    <s v="სარგვეში"/>
    <s v="სარგვეში"/>
    <n v="233"/>
    <m/>
    <m/>
    <m/>
    <m/>
    <x v="0"/>
  </r>
  <r>
    <s v="იმერეთი"/>
    <x v="11"/>
    <s v="სარგვეში"/>
    <s v="საბე"/>
    <n v="122"/>
    <m/>
    <m/>
    <m/>
    <m/>
    <x v="0"/>
  </r>
  <r>
    <s v="იმერეთი"/>
    <x v="11"/>
    <s v="სარგვეში"/>
    <s v="მიროწმინდა"/>
    <n v="0"/>
    <m/>
    <m/>
    <m/>
    <m/>
    <x v="0"/>
  </r>
  <r>
    <s v="იმერეთი"/>
    <x v="11"/>
    <s v="სარგვეში"/>
    <s v="ხორითი"/>
    <n v="90"/>
    <m/>
    <m/>
    <m/>
    <m/>
    <x v="0"/>
  </r>
  <r>
    <s v="იმერეთი"/>
    <x v="11"/>
    <s v="წიფა"/>
    <m/>
    <n v="547"/>
    <m/>
    <m/>
    <n v="1"/>
    <n v="1"/>
    <x v="3"/>
  </r>
  <r>
    <s v="იმერეთი"/>
    <x v="11"/>
    <s v="წიფა"/>
    <s v="წიფა"/>
    <n v="432"/>
    <s v="მაღ/მთა"/>
    <s v="ახ.ამბ"/>
    <m/>
    <m/>
    <x v="0"/>
  </r>
  <r>
    <s v="იმერეთი"/>
    <x v="11"/>
    <s v="წიფა"/>
    <s v="გოლათუბანი"/>
    <n v="70"/>
    <s v="მაღ/მთა"/>
    <m/>
    <m/>
    <m/>
    <x v="0"/>
  </r>
  <r>
    <s v="იმერეთი"/>
    <x v="11"/>
    <s v="წიფა"/>
    <s v="გუდათუბანი"/>
    <s v="..."/>
    <s v="მაღ/მთა"/>
    <m/>
    <m/>
    <m/>
    <x v="0"/>
  </r>
  <r>
    <s v="იმერეთი"/>
    <x v="11"/>
    <s v="წიფა"/>
    <s v="ფონა"/>
    <n v="44"/>
    <s v="მაღ/მთა"/>
    <m/>
    <m/>
    <m/>
    <x v="0"/>
  </r>
  <r>
    <s v="იმერეთი"/>
    <x v="11"/>
    <s v="წყალაფორეთი"/>
    <m/>
    <n v="896"/>
    <m/>
    <m/>
    <n v="1"/>
    <n v="1"/>
    <x v="3"/>
  </r>
  <r>
    <s v="იმერეთი"/>
    <x v="11"/>
    <s v="წყალაფორეთი"/>
    <s v="წყალაფორეთი"/>
    <n v="334"/>
    <m/>
    <s v="ამბ"/>
    <m/>
    <m/>
    <x v="0"/>
  </r>
  <r>
    <s v="იმერეთი"/>
    <x v="11"/>
    <s v="წყალაფორეთი"/>
    <s v="ლახუნდარა"/>
    <n v="365"/>
    <m/>
    <m/>
    <m/>
    <m/>
    <x v="0"/>
  </r>
  <r>
    <s v="იმერეთი"/>
    <x v="11"/>
    <s v="წყალაფორეთი"/>
    <s v="პატარა ვარძია"/>
    <n v="106"/>
    <m/>
    <m/>
    <m/>
    <m/>
    <x v="0"/>
  </r>
  <r>
    <s v="იმერეთი"/>
    <x v="11"/>
    <s v="წყალაფორეთი"/>
    <s v="ჩალხაეთი"/>
    <s v="..."/>
    <m/>
    <m/>
    <m/>
    <m/>
    <x v="0"/>
  </r>
  <r>
    <s v="იმერეთი"/>
    <x v="11"/>
    <s v="წყალაფორეთი"/>
    <s v="ხონი"/>
    <n v="89"/>
    <m/>
    <m/>
    <m/>
    <m/>
    <x v="0"/>
  </r>
  <r>
    <s v="იმერეთი"/>
    <x v="11"/>
    <s v="ხუნევი / ნადაბური / ხევი"/>
    <m/>
    <n v="2961"/>
    <m/>
    <m/>
    <n v="2"/>
    <n v="2"/>
    <x v="8"/>
  </r>
  <r>
    <s v="იმერეთი"/>
    <x v="11"/>
    <s v="ხუნევი"/>
    <s v="ხუნევი"/>
    <n v="436"/>
    <m/>
    <s v="ამბ"/>
    <m/>
    <m/>
    <x v="0"/>
  </r>
  <r>
    <s v="იმერეთი"/>
    <x v="11"/>
    <s v="ხუნევი"/>
    <s v="ბჟინევი"/>
    <n v="49"/>
    <s v="მაღ/მთა"/>
    <m/>
    <m/>
    <m/>
    <x v="0"/>
  </r>
  <r>
    <s v="იმერეთი"/>
    <x v="11"/>
    <s v="ხუნევი"/>
    <s v="გედსამანია"/>
    <n v="313"/>
    <s v="მაღ/მთა"/>
    <m/>
    <m/>
    <m/>
    <x v="0"/>
  </r>
  <r>
    <s v="იმერეთი"/>
    <x v="11"/>
    <s v="ხუნევი"/>
    <m/>
    <n v="285"/>
    <m/>
    <m/>
    <m/>
    <m/>
    <x v="0"/>
  </r>
  <r>
    <s v="იმერეთი"/>
    <x v="11"/>
    <s v="ხუნევი"/>
    <s v="ვერტყვიჭალა"/>
    <n v="405"/>
    <m/>
    <m/>
    <m/>
    <m/>
    <x v="0"/>
  </r>
  <r>
    <s v="იმერეთი"/>
    <x v="11"/>
    <s v="ნადაბური"/>
    <s v="ნადაბური"/>
    <n v="369"/>
    <m/>
    <m/>
    <m/>
    <m/>
    <x v="0"/>
  </r>
  <r>
    <s v="იმერეთი"/>
    <x v="11"/>
    <s v="ნადაბური"/>
    <s v="გოლისი"/>
    <n v="28"/>
    <s v="მაღ/მთა"/>
    <m/>
    <m/>
    <m/>
    <x v="0"/>
  </r>
  <r>
    <s v="იმერეთი"/>
    <x v="11"/>
    <s v="ნადაბური"/>
    <m/>
    <n v="0"/>
    <m/>
    <m/>
    <m/>
    <m/>
    <x v="0"/>
  </r>
  <r>
    <s v="იმერეთი"/>
    <x v="11"/>
    <s v="ხევი"/>
    <s v="ხევი"/>
    <n v="243"/>
    <m/>
    <m/>
    <m/>
    <m/>
    <x v="0"/>
  </r>
  <r>
    <s v="იმერეთი"/>
    <x v="11"/>
    <s v="ხევი"/>
    <s v="გრიგალათი"/>
    <n v="370"/>
    <m/>
    <m/>
    <m/>
    <m/>
    <x v="0"/>
  </r>
  <r>
    <s v="იმერეთი"/>
    <x v="11"/>
    <s v="ხევი"/>
    <s v="ციცქიური"/>
    <n v="186"/>
    <m/>
    <m/>
    <m/>
    <m/>
    <x v="0"/>
  </r>
  <r>
    <s v="იმერეთი"/>
    <x v="11"/>
    <s v="ხევი"/>
    <s v="წაქვა"/>
    <n v="277"/>
    <m/>
    <m/>
    <m/>
    <m/>
    <x v="0"/>
  </r>
  <r>
    <s v="იმერეთი"/>
    <x v="12"/>
    <m/>
    <m/>
    <n v="23570"/>
    <m/>
    <m/>
    <n v="15"/>
    <n v="16"/>
    <x v="0"/>
  </r>
  <r>
    <s v="იმერეთი"/>
    <x v="12"/>
    <s v="ქ. ხონი"/>
    <m/>
    <n v="8987"/>
    <m/>
    <m/>
    <m/>
    <m/>
    <x v="0"/>
  </r>
  <r>
    <s v="იმერეთი"/>
    <x v="12"/>
    <s v="გორდი / კინჩხა"/>
    <m/>
    <n v="1258"/>
    <m/>
    <m/>
    <n v="2"/>
    <n v="3"/>
    <x v="7"/>
  </r>
  <r>
    <s v="იმერეთი"/>
    <x v="12"/>
    <s v="გორდი"/>
    <s v="ზედა გორდი"/>
    <n v="397"/>
    <m/>
    <s v="ამბ"/>
    <m/>
    <m/>
    <x v="0"/>
  </r>
  <r>
    <s v="იმერეთი"/>
    <x v="12"/>
    <s v="გორდი"/>
    <s v="ბანგვეთი"/>
    <n v="35"/>
    <m/>
    <m/>
    <m/>
    <m/>
    <x v="0"/>
  </r>
  <r>
    <s v="იმერეთი"/>
    <x v="12"/>
    <s v="გორდი"/>
    <s v="გამოღმა ნოღა"/>
    <n v="147"/>
    <m/>
    <m/>
    <m/>
    <m/>
    <x v="0"/>
  </r>
  <r>
    <s v="იმერეთი"/>
    <x v="12"/>
    <s v="გორდი"/>
    <s v="გაღმა ნოღა"/>
    <n v="105"/>
    <m/>
    <m/>
    <m/>
    <m/>
    <x v="0"/>
  </r>
  <r>
    <s v="იმერეთი"/>
    <x v="12"/>
    <s v="გორდი"/>
    <s v="ქვედა გორდი"/>
    <n v="320"/>
    <m/>
    <m/>
    <m/>
    <m/>
    <x v="0"/>
  </r>
  <r>
    <s v="იმერეთი"/>
    <x v="12"/>
    <s v="კინჩხა"/>
    <s v="ქვედა კინჩხა"/>
    <n v="73"/>
    <s v="მაღ/მთა"/>
    <s v="ამბ"/>
    <m/>
    <m/>
    <x v="0"/>
  </r>
  <r>
    <s v="იმერეთი"/>
    <x v="12"/>
    <s v="კინჩხა"/>
    <s v="ზედა კინჩხა"/>
    <n v="38"/>
    <s v="მაღ/მთა"/>
    <m/>
    <m/>
    <m/>
    <x v="0"/>
  </r>
  <r>
    <s v="იმერეთი"/>
    <x v="12"/>
    <s v="კინჩხა"/>
    <s v="კინჩხა ფერდი"/>
    <n v="36"/>
    <s v="მაღ/მთა"/>
    <m/>
    <m/>
    <m/>
    <x v="0"/>
  </r>
  <r>
    <s v="იმერეთი"/>
    <x v="12"/>
    <s v="კინჩხა"/>
    <s v="რონდიში"/>
    <n v="28"/>
    <m/>
    <m/>
    <m/>
    <m/>
    <x v="0"/>
  </r>
  <r>
    <s v="იმერეთი"/>
    <x v="12"/>
    <s v="კინჩხა"/>
    <s v="საწისქვილო"/>
    <n v="79"/>
    <s v="მაღ/მთა"/>
    <m/>
    <m/>
    <m/>
    <x v="0"/>
  </r>
  <r>
    <s v="იმერეთი"/>
    <x v="12"/>
    <s v="გოჩა ჯიხაიში"/>
    <m/>
    <n v="756"/>
    <m/>
    <m/>
    <n v="1"/>
    <n v="1"/>
    <x v="3"/>
  </r>
  <r>
    <s v="იმერეთი"/>
    <x v="12"/>
    <s v="გოჩა ჯიხაიში"/>
    <s v="გოჩა ჯიხაიში"/>
    <n v="756"/>
    <m/>
    <m/>
    <m/>
    <m/>
    <x v="0"/>
  </r>
  <r>
    <s v="იმერეთი"/>
    <x v="12"/>
    <s v="გუბი"/>
    <m/>
    <n v="1071"/>
    <m/>
    <m/>
    <n v="1"/>
    <n v="1"/>
    <x v="7"/>
  </r>
  <r>
    <s v="იმერეთი"/>
    <x v="12"/>
    <s v="გუბი"/>
    <s v="შუა გუბი"/>
    <n v="113"/>
    <m/>
    <m/>
    <m/>
    <m/>
    <x v="0"/>
  </r>
  <r>
    <s v="იმერეთი"/>
    <x v="12"/>
    <s v="გუბი"/>
    <s v="დიდი გუბი"/>
    <n v="793"/>
    <m/>
    <m/>
    <m/>
    <m/>
    <x v="0"/>
  </r>
  <r>
    <s v="იმერეთი"/>
    <x v="12"/>
    <s v="გუბი"/>
    <s v="პატარა გუბი"/>
    <n v="165"/>
    <m/>
    <m/>
    <m/>
    <m/>
    <x v="0"/>
  </r>
  <r>
    <s v="იმერეთი"/>
    <x v="12"/>
    <s v="დედალაური"/>
    <m/>
    <n v="1007"/>
    <m/>
    <m/>
    <n v="2"/>
    <n v="2"/>
    <x v="7"/>
  </r>
  <r>
    <s v="იმერეთი"/>
    <x v="12"/>
    <s v="დედალაური"/>
    <s v="დედალაური"/>
    <n v="949"/>
    <m/>
    <m/>
    <m/>
    <m/>
    <x v="0"/>
  </r>
  <r>
    <s v="იმერეთი"/>
    <x v="12"/>
    <s v="დედალაური"/>
    <s v="ბესიაური"/>
    <n v="31"/>
    <m/>
    <m/>
    <m/>
    <m/>
    <x v="0"/>
  </r>
  <r>
    <s v="იმერეთი"/>
    <x v="12"/>
    <s v="დედალაური"/>
    <s v="ჩუნეში"/>
    <n v="27"/>
    <m/>
    <m/>
    <m/>
    <m/>
    <x v="0"/>
  </r>
  <r>
    <s v="იმერეთი"/>
    <x v="12"/>
    <s v="დედალაური"/>
    <s v="ხარაბოული"/>
    <n v="0"/>
    <m/>
    <m/>
    <m/>
    <m/>
    <x v="0"/>
  </r>
  <r>
    <m/>
    <x v="0"/>
    <s v="დედალაური"/>
    <s v="ჩაის მეურნეობა"/>
    <m/>
    <m/>
    <m/>
    <m/>
    <m/>
    <x v="0"/>
  </r>
  <r>
    <s v="იმერეთი"/>
    <x v="12"/>
    <s v="ივანდიდი"/>
    <m/>
    <n v="1668"/>
    <m/>
    <m/>
    <n v="1"/>
    <n v="1"/>
    <x v="2"/>
  </r>
  <r>
    <s v="იმერეთი"/>
    <x v="12"/>
    <s v="ივანდიდი"/>
    <s v="ივანდიდი"/>
    <n v="1668"/>
    <m/>
    <m/>
    <m/>
    <m/>
    <x v="0"/>
  </r>
  <r>
    <s v="იმერეთი"/>
    <x v="12"/>
    <s v="კუხი"/>
    <m/>
    <n v="2083"/>
    <m/>
    <m/>
    <n v="2"/>
    <n v="2"/>
    <x v="5"/>
  </r>
  <r>
    <s v="იმერეთი"/>
    <x v="12"/>
    <s v="კუხი"/>
    <s v="დიდი კუხი"/>
    <n v="1148"/>
    <m/>
    <m/>
    <m/>
    <m/>
    <x v="0"/>
  </r>
  <r>
    <s v="იმერეთი"/>
    <x v="12"/>
    <s v="კუხი"/>
    <s v="ახალშენი"/>
    <n v="497"/>
    <m/>
    <m/>
    <m/>
    <m/>
    <x v="0"/>
  </r>
  <r>
    <s v="იმერეთი"/>
    <x v="12"/>
    <s v="კუხი"/>
    <s v="პატარა კუხი"/>
    <n v="438"/>
    <m/>
    <m/>
    <m/>
    <m/>
    <x v="0"/>
  </r>
  <r>
    <s v="იმერეთი"/>
    <x v="12"/>
    <s v="მათხოჯი"/>
    <m/>
    <n v="1762"/>
    <m/>
    <m/>
    <n v="1"/>
    <n v="1"/>
    <x v="2"/>
  </r>
  <r>
    <s v="იმერეთი"/>
    <x v="12"/>
    <s v="მათხოჯი"/>
    <s v="მათხოჯი"/>
    <n v="1389"/>
    <m/>
    <m/>
    <m/>
    <m/>
    <x v="0"/>
  </r>
  <r>
    <s v="იმერეთი"/>
    <x v="12"/>
    <s v="მათხოჯი"/>
    <s v="ლეფილიე"/>
    <n v="23"/>
    <m/>
    <m/>
    <m/>
    <m/>
    <x v="0"/>
  </r>
  <r>
    <s v="იმერეთი"/>
    <x v="12"/>
    <s v="მათხოჯი"/>
    <s v="სუხჩა"/>
    <n v="237"/>
    <m/>
    <m/>
    <m/>
    <m/>
    <x v="0"/>
  </r>
  <r>
    <s v="იმერეთი"/>
    <x v="12"/>
    <s v="მათხოჯი"/>
    <s v="ხიდი"/>
    <n v="113"/>
    <m/>
    <m/>
    <m/>
    <m/>
    <x v="0"/>
  </r>
  <r>
    <s v="იმერეთი"/>
    <x v="12"/>
    <s v="ნახახულევი"/>
    <m/>
    <n v="2803"/>
    <m/>
    <m/>
    <n v="2"/>
    <n v="2"/>
    <x v="8"/>
  </r>
  <r>
    <s v="იმერეთი"/>
    <x v="12"/>
    <s v="ნახახულევი"/>
    <s v="ნახახულევი"/>
    <n v="681"/>
    <m/>
    <m/>
    <m/>
    <m/>
    <x v="0"/>
  </r>
  <r>
    <s v="იმერეთი"/>
    <x v="12"/>
    <s v="ნახახულევი"/>
    <s v="ახალბედისეული"/>
    <n v="315"/>
    <m/>
    <m/>
    <m/>
    <m/>
    <x v="0"/>
  </r>
  <r>
    <s v="იმერეთი"/>
    <x v="12"/>
    <s v="ნახახულევი"/>
    <s v="კონტუათი"/>
    <n v="922"/>
    <m/>
    <m/>
    <m/>
    <m/>
    <x v="0"/>
  </r>
  <r>
    <s v="იმერეთი"/>
    <x v="12"/>
    <s v="ნახახულევი"/>
    <s v="საწულუკიძეო"/>
    <n v="866"/>
    <m/>
    <s v="ახ.ამბ"/>
    <m/>
    <m/>
    <x v="0"/>
  </r>
  <r>
    <s v="იმერეთი"/>
    <x v="12"/>
    <s v="ნახახულევი"/>
    <s v="უძლოური"/>
    <n v="19"/>
    <m/>
    <m/>
    <m/>
    <m/>
    <x v="0"/>
  </r>
  <r>
    <s v="იმერეთი"/>
    <x v="12"/>
    <s v="ქუტირი"/>
    <m/>
    <n v="1740"/>
    <m/>
    <m/>
    <n v="1"/>
    <n v="1"/>
    <x v="2"/>
  </r>
  <r>
    <s v="იმერეთი"/>
    <x v="12"/>
    <s v="ქუტირი"/>
    <s v="ქუტირი"/>
    <n v="889"/>
    <m/>
    <m/>
    <m/>
    <m/>
    <x v="0"/>
  </r>
  <r>
    <s v="იმერეთი"/>
    <x v="12"/>
    <s v="ქუტირი"/>
    <s v="გვაზაური"/>
    <n v="348"/>
    <m/>
    <m/>
    <m/>
    <m/>
    <x v="0"/>
  </r>
  <r>
    <s v="იმერეთი"/>
    <x v="12"/>
    <s v="ქუტირი"/>
    <s v="პატარა ჯიხაიში"/>
    <n v="503"/>
    <m/>
    <m/>
    <m/>
    <m/>
    <x v="0"/>
  </r>
  <r>
    <s v="იმერეთი"/>
    <x v="12"/>
    <s v="ძეძილეთი"/>
    <m/>
    <n v="435"/>
    <m/>
    <m/>
    <n v="2"/>
    <n v="2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21">
  <r>
    <s v="იმერეთი"/>
    <x v="0"/>
    <x v="0"/>
    <m/>
    <n v="533906"/>
    <x v="0"/>
    <m/>
    <n v="217"/>
    <n v="247"/>
    <m/>
  </r>
  <r>
    <s v="იმერეთი"/>
    <x v="1"/>
    <x v="0"/>
    <m/>
    <n v="147635"/>
    <x v="0"/>
    <m/>
    <m/>
    <m/>
    <m/>
  </r>
  <r>
    <s v="იმერეთი"/>
    <x v="2"/>
    <x v="0"/>
    <m/>
    <n v="21582"/>
    <x v="0"/>
    <m/>
    <n v="17"/>
    <n v="17"/>
    <m/>
  </r>
  <r>
    <s v="იმერეთი"/>
    <x v="2"/>
    <x v="1"/>
    <m/>
    <n v="3707"/>
    <x v="0"/>
    <m/>
    <m/>
    <m/>
    <m/>
  </r>
  <r>
    <s v="იმერეთი"/>
    <x v="2"/>
    <x v="2"/>
    <m/>
    <n v="3441"/>
    <x v="0"/>
    <m/>
    <n v="2"/>
    <n v="2"/>
    <s v="3000-3999"/>
  </r>
  <r>
    <s v="იმერეთი"/>
    <x v="2"/>
    <x v="2"/>
    <s v="დიმი"/>
    <n v="3251"/>
    <x v="0"/>
    <m/>
    <m/>
    <m/>
    <m/>
  </r>
  <r>
    <s v="იმერეთი"/>
    <x v="2"/>
    <x v="2"/>
    <s v="საიმედო"/>
    <n v="190"/>
    <x v="0"/>
    <m/>
    <m/>
    <m/>
    <m/>
  </r>
  <r>
    <s v="იმერეთი"/>
    <x v="2"/>
    <x v="3"/>
    <m/>
    <n v="1559"/>
    <x v="0"/>
    <m/>
    <n v="2"/>
    <n v="2"/>
    <s v="1500-1999"/>
  </r>
  <r>
    <s v="იმერეთი"/>
    <x v="2"/>
    <x v="3"/>
    <s v="ვარციხე"/>
    <n v="1559"/>
    <x v="0"/>
    <m/>
    <m/>
    <m/>
    <m/>
  </r>
  <r>
    <s v="იმერეთი"/>
    <x v="2"/>
    <x v="4"/>
    <m/>
    <n v="761"/>
    <x v="0"/>
    <m/>
    <n v="2"/>
    <n v="2"/>
    <s v="500-999"/>
  </r>
  <r>
    <s v="იმერეთი"/>
    <x v="2"/>
    <x v="5"/>
    <s v="ზედა ზეგანი"/>
    <n v="196"/>
    <x v="0"/>
    <m/>
    <m/>
    <m/>
    <m/>
  </r>
  <r>
    <s v="იმერეთი"/>
    <x v="2"/>
    <x v="5"/>
    <s v="ნებიერეთი"/>
    <n v="13"/>
    <x v="0"/>
    <m/>
    <m/>
    <m/>
    <m/>
  </r>
  <r>
    <s v="იმერეთი"/>
    <x v="2"/>
    <x v="5"/>
    <s v="ქვედა ზეგანი"/>
    <n v="258"/>
    <x v="0"/>
    <m/>
    <m/>
    <m/>
    <m/>
  </r>
  <r>
    <s v="იმერეთი"/>
    <x v="2"/>
    <x v="5"/>
    <s v="წიფა"/>
    <n v="52"/>
    <x v="0"/>
    <m/>
    <m/>
    <m/>
    <m/>
  </r>
  <r>
    <s v="იმერეთი"/>
    <x v="2"/>
    <x v="6"/>
    <s v="საკრაულა"/>
    <n v="242"/>
    <x v="0"/>
    <m/>
    <m/>
    <m/>
    <m/>
  </r>
  <r>
    <s v="იმერეთი"/>
    <x v="2"/>
    <x v="7"/>
    <m/>
    <n v="821"/>
    <x v="0"/>
    <m/>
    <n v="1"/>
    <n v="1"/>
    <s v="500-999"/>
  </r>
  <r>
    <s v="იმერეთი"/>
    <x v="2"/>
    <x v="7"/>
    <s v="მეორე ობჩა"/>
    <n v="821"/>
    <x v="0"/>
    <s v="ამბ"/>
    <m/>
    <m/>
    <m/>
  </r>
  <r>
    <s v="იმერეთი"/>
    <x v="2"/>
    <x v="8"/>
    <m/>
    <n v="1791"/>
    <x v="0"/>
    <m/>
    <n v="2"/>
    <n v="2"/>
    <s v="1500-1999"/>
  </r>
  <r>
    <s v="იმერეთი"/>
    <x v="2"/>
    <x v="9"/>
    <s v="ნერგეეთი"/>
    <n v="1001"/>
    <x v="0"/>
    <m/>
    <m/>
    <m/>
    <m/>
  </r>
  <r>
    <s v="იმერეთი"/>
    <x v="2"/>
    <x v="9"/>
    <s v="ალისმერეთი"/>
    <s v="..."/>
    <x v="0"/>
    <m/>
    <m/>
    <m/>
    <m/>
  </r>
  <r>
    <s v="იმერეთი"/>
    <x v="2"/>
    <x v="9"/>
    <s v="დაფენილი"/>
    <n v="139"/>
    <x v="0"/>
    <m/>
    <m/>
    <m/>
    <m/>
  </r>
  <r>
    <s v="იმერეთი"/>
    <x v="2"/>
    <x v="9"/>
    <s v="წაბლარასხევი"/>
    <n v="89"/>
    <x v="0"/>
    <m/>
    <m/>
    <m/>
    <m/>
  </r>
  <r>
    <s v="იმერეთი"/>
    <x v="2"/>
    <x v="9"/>
    <s v="წყალთაშუა"/>
    <n v="132"/>
    <x v="0"/>
    <m/>
    <m/>
    <m/>
    <m/>
  </r>
  <r>
    <m/>
    <x v="0"/>
    <x v="9"/>
    <s v="კორიში"/>
    <s v="..."/>
    <x v="0"/>
    <m/>
    <m/>
    <m/>
    <m/>
  </r>
  <r>
    <m/>
    <x v="0"/>
    <x v="9"/>
    <s v="მამანეთი"/>
    <s v="..."/>
    <x v="0"/>
    <m/>
    <m/>
    <m/>
    <m/>
  </r>
  <r>
    <s v="იმერეთი"/>
    <x v="2"/>
    <x v="10"/>
    <s v="ზედა დიმი"/>
    <n v="425"/>
    <x v="0"/>
    <s v="ახ.ამბ"/>
    <m/>
    <m/>
    <m/>
  </r>
  <r>
    <s v="იმერეთი"/>
    <x v="2"/>
    <x v="11"/>
    <m/>
    <n v="1389"/>
    <x v="0"/>
    <m/>
    <n v="1"/>
    <n v="1"/>
    <s v="1000-1500"/>
  </r>
  <r>
    <s v="იმერეთი"/>
    <x v="2"/>
    <x v="11"/>
    <s v="პირველი ობჩა"/>
    <n v="1389"/>
    <x v="0"/>
    <m/>
    <m/>
    <m/>
    <m/>
  </r>
  <r>
    <s v="იმერეთი"/>
    <x v="2"/>
    <x v="12"/>
    <m/>
    <n v="1667"/>
    <x v="0"/>
    <m/>
    <n v="1"/>
    <n v="1"/>
    <s v="1500-1999"/>
  </r>
  <r>
    <s v="იმერეთი"/>
    <x v="2"/>
    <x v="12"/>
    <s v="როხი"/>
    <n v="1667"/>
    <x v="0"/>
    <m/>
    <m/>
    <m/>
    <m/>
  </r>
  <r>
    <s v="იმერეთი"/>
    <x v="2"/>
    <x v="13"/>
    <m/>
    <n v="3829"/>
    <x v="0"/>
    <m/>
    <n v="3"/>
    <n v="3"/>
    <s v="3000-3999"/>
  </r>
  <r>
    <s v="იმერეთი"/>
    <x v="2"/>
    <x v="14"/>
    <s v="ფერსათი"/>
    <n v="2463"/>
    <x v="0"/>
    <m/>
    <m/>
    <m/>
    <m/>
  </r>
  <r>
    <s v="იმერეთი"/>
    <x v="2"/>
    <x v="14"/>
    <s v="შუბანი"/>
    <n v="228"/>
    <x v="0"/>
    <m/>
    <m/>
    <m/>
    <m/>
  </r>
  <r>
    <s v="იმერეთი"/>
    <x v="2"/>
    <x v="15"/>
    <s v="როკითი"/>
    <n v="477"/>
    <x v="0"/>
    <m/>
    <m/>
    <m/>
    <m/>
  </r>
  <r>
    <s v="იმერეთი"/>
    <x v="2"/>
    <x v="16"/>
    <s v="დიდველა"/>
    <n v="661"/>
    <x v="0"/>
    <m/>
    <m/>
    <m/>
    <m/>
  </r>
  <r>
    <s v="იმერეთი"/>
    <x v="2"/>
    <x v="17"/>
    <m/>
    <n v="2079"/>
    <x v="0"/>
    <m/>
    <n v="2"/>
    <n v="2"/>
    <s v="2000-2499"/>
  </r>
  <r>
    <s v="იმერეთი"/>
    <x v="2"/>
    <x v="17"/>
    <s v="წითელხევი"/>
    <n v="2079"/>
    <x v="0"/>
    <m/>
    <m/>
    <m/>
    <m/>
  </r>
  <r>
    <s v="იმერეთი"/>
    <x v="2"/>
    <x v="18"/>
    <m/>
    <n v="538"/>
    <x v="0"/>
    <m/>
    <n v="1"/>
    <n v="1"/>
    <s v="500-999"/>
  </r>
  <r>
    <s v="იმერეთი"/>
    <x v="2"/>
    <x v="18"/>
    <s v="ხანი"/>
    <n v="525"/>
    <x v="1"/>
    <m/>
    <m/>
    <m/>
    <m/>
  </r>
  <r>
    <s v="იმერეთი"/>
    <x v="2"/>
    <x v="18"/>
    <s v="ზეკარი"/>
    <s v="..."/>
    <x v="0"/>
    <m/>
    <m/>
    <m/>
    <m/>
  </r>
  <r>
    <s v="იმერეთი"/>
    <x v="2"/>
    <x v="18"/>
    <s v="კაკასხიდი"/>
    <n v="13"/>
    <x v="0"/>
    <m/>
    <m/>
    <m/>
    <m/>
  </r>
  <r>
    <s v="იმერეთი"/>
    <x v="2"/>
    <x v="18"/>
    <s v="ვენახჭალა"/>
    <s v="..."/>
    <x v="0"/>
    <m/>
    <m/>
    <m/>
    <m/>
  </r>
  <r>
    <s v="იმერეთი"/>
    <x v="2"/>
    <x v="18"/>
    <s v="ქერშავეთი"/>
    <s v="..."/>
    <x v="0"/>
    <m/>
    <m/>
    <m/>
    <m/>
  </r>
  <r>
    <s v="იმერეთი"/>
    <x v="3"/>
    <x v="0"/>
    <m/>
    <n v="24512"/>
    <x v="0"/>
    <m/>
    <n v="17"/>
    <n v="18"/>
    <m/>
  </r>
  <r>
    <s v="იმერეთი"/>
    <x v="3"/>
    <x v="19"/>
    <m/>
    <n v="3744"/>
    <x v="0"/>
    <m/>
    <m/>
    <m/>
    <m/>
  </r>
  <r>
    <s v="იმერეთი"/>
    <x v="3"/>
    <x v="20"/>
    <m/>
    <n v="1561"/>
    <x v="0"/>
    <m/>
    <n v="1"/>
    <n v="1"/>
    <s v="1500-1999"/>
  </r>
  <r>
    <s v="იმერეთი"/>
    <x v="3"/>
    <x v="20"/>
    <s v="ამაღლება"/>
    <n v="1052"/>
    <x v="0"/>
    <s v="ამბ"/>
    <m/>
    <m/>
    <m/>
  </r>
  <r>
    <s v="იმერეთი"/>
    <x v="3"/>
    <x v="20"/>
    <s v="ინაშაური"/>
    <n v="509"/>
    <x v="0"/>
    <m/>
    <m/>
    <m/>
    <m/>
  </r>
  <r>
    <s v="იმერეთი"/>
    <x v="3"/>
    <x v="21"/>
    <m/>
    <n v="1461"/>
    <x v="0"/>
    <m/>
    <n v="1"/>
    <n v="1"/>
    <s v="1000-1500"/>
  </r>
  <r>
    <s v="იმერეთი"/>
    <x v="3"/>
    <x v="21"/>
    <s v="ქვედა ბზვანი"/>
    <n v="1090"/>
    <x v="0"/>
    <s v="ამბ"/>
    <m/>
    <m/>
    <m/>
  </r>
  <r>
    <s v="იმერეთი"/>
    <x v="3"/>
    <x v="21"/>
    <s v="ზედა ბზვანი"/>
    <n v="371"/>
    <x v="0"/>
    <m/>
    <m/>
    <m/>
    <m/>
  </r>
  <r>
    <s v="იმერეთი"/>
    <x v="3"/>
    <x v="22"/>
    <m/>
    <n v="199"/>
    <x v="0"/>
    <m/>
    <n v="1"/>
    <n v="1"/>
    <s v="100-499"/>
  </r>
  <r>
    <s v="იმერეთი"/>
    <x v="3"/>
    <x v="22"/>
    <s v="გადიდი"/>
    <n v="109"/>
    <x v="0"/>
    <s v="ამბ"/>
    <m/>
    <m/>
    <m/>
  </r>
  <r>
    <s v="იმერეთი"/>
    <x v="3"/>
    <x v="22"/>
    <s v="ონჯოხეთი"/>
    <n v="90"/>
    <x v="0"/>
    <m/>
    <m/>
    <m/>
    <m/>
  </r>
  <r>
    <s v="იმერეთი"/>
    <x v="3"/>
    <x v="23"/>
    <m/>
    <n v="1356"/>
    <x v="0"/>
    <m/>
    <n v="1"/>
    <n v="1"/>
    <s v="1000-1499"/>
  </r>
  <r>
    <s v="იმერეთი"/>
    <x v="3"/>
    <x v="23"/>
    <s v="გორა"/>
    <n v="957"/>
    <x v="0"/>
    <s v="ამბ"/>
    <m/>
    <m/>
    <m/>
  </r>
  <r>
    <s v="იმერეთი"/>
    <x v="3"/>
    <x v="23"/>
    <s v="ზედა გორა"/>
    <n v="399"/>
    <x v="0"/>
    <m/>
    <m/>
    <m/>
    <m/>
  </r>
  <r>
    <s v="იმერეთი"/>
    <x v="3"/>
    <x v="24"/>
    <m/>
    <n v="1757"/>
    <x v="0"/>
    <m/>
    <n v="1"/>
    <n v="1"/>
    <s v="1500-1999"/>
  </r>
  <r>
    <s v="იმერეთი"/>
    <x v="3"/>
    <x v="24"/>
    <s v="დიხაშხო"/>
    <n v="1041"/>
    <x v="0"/>
    <s v="ამბ"/>
    <m/>
    <m/>
    <m/>
  </r>
  <r>
    <s v="იმერეთი"/>
    <x v="3"/>
    <x v="24"/>
    <s v="ისრითი"/>
    <n v="654"/>
    <x v="0"/>
    <m/>
    <m/>
    <m/>
    <m/>
  </r>
  <r>
    <s v="იმერეთი"/>
    <x v="3"/>
    <x v="24"/>
    <s v="ციხისუბანი"/>
    <n v="62"/>
    <x v="0"/>
    <m/>
    <m/>
    <m/>
    <m/>
  </r>
  <r>
    <s v="იმერეთი"/>
    <x v="3"/>
    <x v="25"/>
    <m/>
    <n v="1132"/>
    <x v="0"/>
    <m/>
    <n v="1"/>
    <n v="1"/>
    <s v="1000-1499"/>
  </r>
  <r>
    <s v="იმერეთი"/>
    <x v="3"/>
    <x v="25"/>
    <s v="ზედა ვანი"/>
    <n v="910"/>
    <x v="0"/>
    <s v="ამბ"/>
    <m/>
    <m/>
    <m/>
  </r>
  <r>
    <s v="იმერეთი"/>
    <x v="3"/>
    <x v="25"/>
    <s v="ტყელვანი"/>
    <n v="222"/>
    <x v="0"/>
    <m/>
    <m/>
    <m/>
    <m/>
  </r>
  <r>
    <s v="იმერეთი"/>
    <x v="3"/>
    <x v="26"/>
    <m/>
    <n v="1869"/>
    <x v="0"/>
    <m/>
    <n v="1"/>
    <n v="1"/>
    <s v="1500-1999"/>
  </r>
  <r>
    <s v="იმერეთი"/>
    <x v="3"/>
    <x v="26"/>
    <s v="ზეინდარი"/>
    <n v="971"/>
    <x v="0"/>
    <s v="ამბ"/>
    <m/>
    <m/>
    <m/>
  </r>
  <r>
    <s v="იმერეთი"/>
    <x v="3"/>
    <x v="26"/>
    <s v="შუა გორა"/>
    <n v="898"/>
    <x v="0"/>
    <m/>
    <m/>
    <m/>
    <m/>
  </r>
  <r>
    <s v="იმერეთი"/>
    <x v="3"/>
    <x v="27"/>
    <m/>
    <n v="790"/>
    <x v="0"/>
    <m/>
    <n v="1"/>
    <n v="1"/>
    <s v="500-999"/>
  </r>
  <r>
    <s v="იმერეთი"/>
    <x v="3"/>
    <x v="27"/>
    <s v="სალომინაო"/>
    <n v="782"/>
    <x v="0"/>
    <s v="ამბ"/>
    <m/>
    <m/>
    <m/>
  </r>
  <r>
    <s v="იმერეთი"/>
    <x v="3"/>
    <x v="27"/>
    <s v="ბაგინეთი"/>
    <s v="..."/>
    <x v="0"/>
    <m/>
    <m/>
    <m/>
    <m/>
  </r>
  <r>
    <s v="იმერეთი"/>
    <x v="3"/>
    <x v="28"/>
    <m/>
    <n v="1441"/>
    <x v="0"/>
    <m/>
    <n v="1"/>
    <n v="1"/>
    <s v="1000-1499"/>
  </r>
  <r>
    <s v="იმერეთი"/>
    <x v="3"/>
    <x v="28"/>
    <s v="სალხინო"/>
    <n v="1321"/>
    <x v="0"/>
    <s v="ამბ"/>
    <m/>
    <m/>
    <m/>
  </r>
  <r>
    <s v="იმერეთი"/>
    <x v="3"/>
    <x v="28"/>
    <s v="ზენობანი"/>
    <n v="120"/>
    <x v="0"/>
    <m/>
    <m/>
    <m/>
    <m/>
  </r>
  <r>
    <s v="იმერეთი"/>
    <x v="3"/>
    <x v="29"/>
    <m/>
    <n v="1279"/>
    <x v="0"/>
    <m/>
    <n v="1"/>
    <n v="2"/>
    <s v="1000-1499"/>
  </r>
  <r>
    <s v="იმერეთი"/>
    <x v="3"/>
    <x v="30"/>
    <s v="საპრასია"/>
    <n v="405"/>
    <x v="0"/>
    <s v="ახ.ამბ"/>
    <m/>
    <m/>
    <m/>
  </r>
  <r>
    <s v="იმერეთი"/>
    <x v="3"/>
    <x v="30"/>
    <s v="რომანეთი"/>
    <n v="276"/>
    <x v="0"/>
    <m/>
    <m/>
    <m/>
    <m/>
  </r>
  <r>
    <s v="იმერეთი"/>
    <x v="3"/>
    <x v="31"/>
    <s v="უხუთი"/>
    <n v="375"/>
    <x v="0"/>
    <s v="ამბ"/>
    <m/>
    <m/>
    <m/>
  </r>
  <r>
    <s v="იმერეთი"/>
    <x v="3"/>
    <x v="31"/>
    <s v="იმერუხუთი"/>
    <n v="223"/>
    <x v="0"/>
    <m/>
    <m/>
    <m/>
    <m/>
  </r>
  <r>
    <s v="იმერეთი"/>
    <x v="3"/>
    <x v="32"/>
    <m/>
    <n v="1120"/>
    <x v="0"/>
    <m/>
    <n v="1"/>
    <n v="1"/>
    <s v="1000-1499"/>
  </r>
  <r>
    <s v="იმერეთი"/>
    <x v="3"/>
    <x v="33"/>
    <s v="სულორი"/>
    <n v="702"/>
    <x v="0"/>
    <s v="ამბ"/>
    <m/>
    <m/>
    <m/>
  </r>
  <r>
    <s v="იმერეთი"/>
    <x v="3"/>
    <x v="34"/>
    <s v="ძულუხი"/>
    <n v="418"/>
    <x v="0"/>
    <s v="ამბ"/>
    <m/>
    <m/>
    <m/>
  </r>
  <r>
    <s v="იმერეთი"/>
    <x v="3"/>
    <x v="35"/>
    <m/>
    <n v="1270"/>
    <x v="0"/>
    <m/>
    <n v="1"/>
    <n v="1"/>
    <s v="1000-1499"/>
  </r>
  <r>
    <s v="იმერეთი"/>
    <x v="3"/>
    <x v="35"/>
    <s v="ტობანიერი"/>
    <n v="584"/>
    <x v="0"/>
    <s v="ამბ"/>
    <m/>
    <m/>
    <m/>
  </r>
  <r>
    <s v="იმერეთი"/>
    <x v="3"/>
    <x v="35"/>
    <s v="ზედა ეწერ-ტობანიერი"/>
    <n v="146"/>
    <x v="0"/>
    <m/>
    <m/>
    <m/>
    <m/>
  </r>
  <r>
    <s v="იმერეთი"/>
    <x v="3"/>
    <x v="35"/>
    <s v="კუშუბოური"/>
    <n v="140"/>
    <x v="0"/>
    <m/>
    <m/>
    <m/>
    <m/>
  </r>
  <r>
    <s v="იმერეთი"/>
    <x v="3"/>
    <x v="35"/>
    <s v="მიქელეფონი"/>
    <n v="400"/>
    <x v="0"/>
    <m/>
    <m/>
    <m/>
    <m/>
  </r>
  <r>
    <s v="იმერეთი"/>
    <x v="3"/>
    <x v="36"/>
    <m/>
    <n v="663"/>
    <x v="0"/>
    <m/>
    <n v="1"/>
    <n v="1"/>
    <s v="500-999"/>
  </r>
  <r>
    <s v="იმერეთი"/>
    <x v="3"/>
    <x v="36"/>
    <s v="ფერეთა"/>
    <n v="663"/>
    <x v="0"/>
    <s v="ამბ"/>
    <m/>
    <m/>
    <m/>
  </r>
  <r>
    <s v="იმერეთი"/>
    <x v="3"/>
    <x v="36"/>
    <s v="ბაბოთი"/>
    <n v="0"/>
    <x v="0"/>
    <m/>
    <m/>
    <m/>
    <m/>
  </r>
  <r>
    <s v="იმერეთი"/>
    <x v="3"/>
    <x v="37"/>
    <m/>
    <n v="641"/>
    <x v="0"/>
    <m/>
    <n v="1"/>
    <n v="1"/>
    <s v="500-999"/>
  </r>
  <r>
    <s v="იმერეთი"/>
    <x v="3"/>
    <x v="37"/>
    <s v="ყუმური"/>
    <n v="445"/>
    <x v="0"/>
    <s v="ამბ"/>
    <m/>
    <m/>
    <m/>
  </r>
  <r>
    <s v="იმერეთი"/>
    <x v="3"/>
    <x v="37"/>
    <s v="დუცხუნი"/>
    <n v="109"/>
    <x v="0"/>
    <m/>
    <m/>
    <m/>
    <m/>
  </r>
  <r>
    <s v="იმერეთი"/>
    <x v="3"/>
    <x v="37"/>
    <s v="მაისოური"/>
    <n v="87"/>
    <x v="0"/>
    <m/>
    <m/>
    <m/>
    <m/>
  </r>
  <r>
    <s v="იმერეთი"/>
    <x v="3"/>
    <x v="38"/>
    <m/>
    <n v="3094"/>
    <x v="0"/>
    <m/>
    <n v="2"/>
    <n v="2"/>
    <s v="3000-3999"/>
  </r>
  <r>
    <s v="იმერეთი"/>
    <x v="3"/>
    <x v="39"/>
    <s v="შუამთა"/>
    <n v="1307"/>
    <x v="0"/>
    <s v="ამბ"/>
    <m/>
    <m/>
    <m/>
  </r>
  <r>
    <s v="იმერეთი"/>
    <x v="3"/>
    <x v="39"/>
    <s v="ჭყვიში"/>
    <n v="376"/>
    <x v="0"/>
    <m/>
    <m/>
    <m/>
    <m/>
  </r>
  <r>
    <s v="იმერეთი"/>
    <x v="3"/>
    <x v="40"/>
    <s v="მთისძირი"/>
    <n v="413"/>
    <x v="0"/>
    <s v="ამბ"/>
    <m/>
    <m/>
    <m/>
  </r>
  <r>
    <s v="იმერეთი"/>
    <x v="3"/>
    <x v="40"/>
    <s v="ჭაგან-ჭყვიში"/>
    <n v="418"/>
    <x v="0"/>
    <m/>
    <m/>
    <m/>
    <m/>
  </r>
  <r>
    <s v="იმერეთი"/>
    <x v="3"/>
    <x v="41"/>
    <s v="ქვედა მუქედი"/>
    <n v="282"/>
    <x v="0"/>
    <s v="ამბ"/>
    <m/>
    <m/>
    <m/>
  </r>
  <r>
    <s v="იმერეთი"/>
    <x v="3"/>
    <x v="41"/>
    <s v="ზედა მუქედი"/>
    <n v="298"/>
    <x v="0"/>
    <m/>
    <m/>
    <m/>
    <m/>
  </r>
  <r>
    <s v="იმერეთი"/>
    <x v="3"/>
    <x v="42"/>
    <m/>
    <n v="1135"/>
    <x v="0"/>
    <m/>
    <n v="1"/>
    <n v="1"/>
    <s v="1000-1499"/>
  </r>
  <r>
    <s v="იმერეთი"/>
    <x v="3"/>
    <x v="42"/>
    <s v="ციხესულორი"/>
    <n v="1135"/>
    <x v="0"/>
    <s v="ამბ"/>
    <m/>
    <m/>
    <m/>
  </r>
  <r>
    <s v="იმერეთი"/>
    <x v="4"/>
    <x v="0"/>
    <m/>
    <n v="57628"/>
    <x v="0"/>
    <m/>
    <n v="25"/>
    <n v="29"/>
    <m/>
  </r>
  <r>
    <s v="იმერეთი"/>
    <x v="4"/>
    <x v="43"/>
    <m/>
    <n v="20814"/>
    <x v="0"/>
    <m/>
    <m/>
    <m/>
    <m/>
  </r>
  <r>
    <s v="იმერეთი"/>
    <x v="4"/>
    <x v="44"/>
    <m/>
    <n v="1145"/>
    <x v="0"/>
    <m/>
    <n v="1"/>
    <n v="1"/>
    <s v="1000-1499"/>
  </r>
  <r>
    <s v="იმერეთი"/>
    <x v="4"/>
    <x v="44"/>
    <s v="ბეღლევი"/>
    <n v="235"/>
    <x v="0"/>
    <s v="ამბ"/>
    <m/>
    <m/>
    <m/>
  </r>
  <r>
    <s v="იმერეთი"/>
    <x v="4"/>
    <x v="44"/>
    <s v="გამოღმა ბოსლევი"/>
    <n v="397"/>
    <x v="0"/>
    <m/>
    <m/>
    <m/>
    <m/>
  </r>
  <r>
    <s v="იმერეთი"/>
    <x v="4"/>
    <x v="44"/>
    <s v="გაღმა ბოსლევი"/>
    <n v="271"/>
    <x v="0"/>
    <m/>
    <m/>
    <m/>
    <m/>
  </r>
  <r>
    <s v="იმერეთი"/>
    <x v="4"/>
    <x v="44"/>
    <s v="დიდწიფელა"/>
    <n v="63"/>
    <x v="0"/>
    <m/>
    <m/>
    <m/>
    <m/>
  </r>
  <r>
    <s v="იმერეთი"/>
    <x v="4"/>
    <x v="44"/>
    <s v="მარცხენა რკვია"/>
    <n v="83"/>
    <x v="0"/>
    <m/>
    <m/>
    <m/>
    <m/>
  </r>
  <r>
    <s v="იმერეთი"/>
    <x v="4"/>
    <x v="44"/>
    <s v="მარჯვენა რკვია"/>
    <n v="96"/>
    <x v="0"/>
    <m/>
    <m/>
    <m/>
    <m/>
  </r>
  <r>
    <s v="იმერეთი"/>
    <x v="4"/>
    <x v="45"/>
    <m/>
    <n v="1921"/>
    <x v="0"/>
    <m/>
    <n v="1"/>
    <n v="1"/>
    <s v="1500-1999"/>
  </r>
  <r>
    <s v="იმერეთი"/>
    <x v="4"/>
    <x v="45"/>
    <s v="დილიკაური"/>
    <n v="1813"/>
    <x v="0"/>
    <s v="ამბ"/>
    <m/>
    <m/>
    <m/>
  </r>
  <r>
    <s v="იმერეთი"/>
    <x v="4"/>
    <x v="45"/>
    <s v="ქველეთუბანი"/>
    <n v="108"/>
    <x v="0"/>
    <m/>
    <m/>
    <m/>
    <m/>
  </r>
  <r>
    <s v="იმერეთი"/>
    <x v="4"/>
    <x v="46"/>
    <m/>
    <n v="2266"/>
    <x v="0"/>
    <m/>
    <n v="2"/>
    <n v="2"/>
    <s v="2000-2499"/>
  </r>
  <r>
    <s v="იმერეთი"/>
    <x v="4"/>
    <x v="46"/>
    <s v="ზედა საქარა"/>
    <n v="2099"/>
    <x v="0"/>
    <s v="ამბ"/>
    <m/>
    <m/>
    <m/>
  </r>
  <r>
    <s v="იმერეთი"/>
    <x v="4"/>
    <x v="46"/>
    <s v="ბეღლევი"/>
    <n v="167"/>
    <x v="0"/>
    <m/>
    <m/>
    <m/>
    <m/>
  </r>
  <r>
    <s v="იმერეთი"/>
    <x v="4"/>
    <x v="47"/>
    <m/>
    <n v="1513"/>
    <x v="0"/>
    <m/>
    <n v="1"/>
    <n v="1"/>
    <s v="1500-1999"/>
  </r>
  <r>
    <s v="იმერეთი"/>
    <x v="4"/>
    <x v="47"/>
    <s v="ზოვრეთი"/>
    <n v="1513"/>
    <x v="0"/>
    <s v="ამბ"/>
    <m/>
    <m/>
    <m/>
  </r>
  <r>
    <s v="იმერეთი"/>
    <x v="4"/>
    <x v="48"/>
    <m/>
    <n v="832"/>
    <x v="0"/>
    <m/>
    <n v="1"/>
    <n v="1"/>
    <s v="500-999"/>
  </r>
  <r>
    <s v="იმერეთი"/>
    <x v="4"/>
    <x v="48"/>
    <s v="ქვედა ილემი"/>
    <n v="525"/>
    <x v="0"/>
    <m/>
    <m/>
    <m/>
    <m/>
  </r>
  <r>
    <s v="იმერეთი"/>
    <x v="4"/>
    <x v="48"/>
    <s v="ზედა ილემი"/>
    <n v="307"/>
    <x v="0"/>
    <m/>
    <m/>
    <m/>
    <m/>
  </r>
  <r>
    <s v="იმერეთი"/>
    <x v="4"/>
    <x v="49"/>
    <m/>
    <n v="3013"/>
    <x v="0"/>
    <m/>
    <n v="2"/>
    <n v="3"/>
    <s v="3000-3999"/>
  </r>
  <r>
    <s v="იმერეთი"/>
    <x v="4"/>
    <x v="49"/>
    <s v="შუა კვალითი"/>
    <n v="452"/>
    <x v="0"/>
    <s v="ამბ"/>
    <m/>
    <m/>
    <m/>
  </r>
  <r>
    <s v="იმერეთი"/>
    <x v="4"/>
    <x v="49"/>
    <s v="ქვედა კვალითი"/>
    <n v="2561"/>
    <x v="0"/>
    <m/>
    <m/>
    <m/>
    <m/>
  </r>
  <r>
    <s v="იმერეთი"/>
    <x v="4"/>
    <x v="50"/>
    <m/>
    <n v="3067"/>
    <x v="0"/>
    <m/>
    <n v="2"/>
    <n v="2"/>
    <s v="3000-3999"/>
  </r>
  <r>
    <s v="იმერეთი"/>
    <x v="4"/>
    <x v="50"/>
    <s v="ზედა კლდეთი"/>
    <n v="499"/>
    <x v="0"/>
    <s v="ამბ"/>
    <m/>
    <m/>
    <m/>
  </r>
  <r>
    <s v="იმერეთი"/>
    <x v="4"/>
    <x v="50"/>
    <s v="ალავერდი"/>
    <n v="312"/>
    <x v="0"/>
    <m/>
    <m/>
    <m/>
    <m/>
  </r>
  <r>
    <s v="იმერეთი"/>
    <x v="4"/>
    <x v="50"/>
    <s v="თვრინი"/>
    <n v="589"/>
    <x v="0"/>
    <m/>
    <m/>
    <m/>
    <m/>
  </r>
  <r>
    <s v="იმერეთი"/>
    <x v="4"/>
    <x v="50"/>
    <s v="კინოთი"/>
    <n v="345"/>
    <x v="0"/>
    <m/>
    <m/>
    <m/>
    <m/>
  </r>
  <r>
    <s v="იმერეთი"/>
    <x v="4"/>
    <x v="50"/>
    <s v="მწყერიციხე"/>
    <n v="43"/>
    <x v="0"/>
    <m/>
    <m/>
    <m/>
    <m/>
  </r>
  <r>
    <s v="იმერეთი"/>
    <x v="4"/>
    <x v="50"/>
    <s v="ტაბაკინი"/>
    <n v="754"/>
    <x v="0"/>
    <m/>
    <m/>
    <m/>
    <m/>
  </r>
  <r>
    <s v="იმერეთი"/>
    <x v="4"/>
    <x v="50"/>
    <s v="ქვედა კლდეთი"/>
    <n v="525"/>
    <x v="0"/>
    <m/>
    <m/>
    <m/>
    <m/>
  </r>
  <r>
    <s v="იმერეთი"/>
    <x v="4"/>
    <x v="51"/>
    <m/>
    <n v="3723"/>
    <x v="0"/>
    <m/>
    <n v="2"/>
    <n v="3"/>
    <s v="3000-3999"/>
  </r>
  <r>
    <s v="იმერეთი"/>
    <x v="4"/>
    <x v="51"/>
    <s v="მეორე სვირი"/>
    <n v="3356"/>
    <x v="0"/>
    <s v="ამბ"/>
    <m/>
    <m/>
    <m/>
  </r>
  <r>
    <s v="იმერეთი"/>
    <x v="4"/>
    <x v="51"/>
    <s v="სადგური სვირი"/>
    <n v="367"/>
    <x v="0"/>
    <m/>
    <m/>
    <m/>
    <m/>
  </r>
  <r>
    <s v="იმერეთი"/>
    <x v="4"/>
    <x v="52"/>
    <m/>
    <n v="1981"/>
    <x v="0"/>
    <m/>
    <n v="2"/>
    <n v="2"/>
    <s v="1500-1999"/>
  </r>
  <r>
    <s v="იმერეთი"/>
    <x v="4"/>
    <x v="52"/>
    <s v="პირველი სვირი"/>
    <n v="1981"/>
    <x v="0"/>
    <s v="ამბ"/>
    <m/>
    <m/>
    <m/>
  </r>
  <r>
    <s v="იმერეთი"/>
    <x v="4"/>
    <x v="53"/>
    <m/>
    <n v="1956"/>
    <x v="0"/>
    <m/>
    <n v="1"/>
    <n v="2"/>
    <s v="1500-1999"/>
  </r>
  <r>
    <s v="იმერეთი"/>
    <x v="4"/>
    <x v="53"/>
    <s v="როდინოული"/>
    <n v="728"/>
    <x v="0"/>
    <m/>
    <m/>
    <m/>
    <m/>
  </r>
  <r>
    <s v="იმერეთი"/>
    <x v="4"/>
    <x v="53"/>
    <s v="აჯამეთი"/>
    <n v="296"/>
    <x v="0"/>
    <s v="ახ.ამბ"/>
    <m/>
    <m/>
    <m/>
  </r>
  <r>
    <s v="იმერეთი"/>
    <x v="4"/>
    <x v="53"/>
    <s v="სვეტმაღალი"/>
    <n v="302"/>
    <x v="0"/>
    <m/>
    <m/>
    <m/>
    <m/>
  </r>
  <r>
    <s v="იმერეთი"/>
    <x v="4"/>
    <x v="53"/>
    <s v="ცხენთარო"/>
    <n v="630"/>
    <x v="0"/>
    <m/>
    <m/>
    <m/>
    <m/>
  </r>
  <r>
    <s v="იმერეთი"/>
    <x v="4"/>
    <x v="54"/>
    <m/>
    <n v="1564"/>
    <x v="0"/>
    <m/>
    <n v="1"/>
    <n v="2"/>
    <s v="1500-1999"/>
  </r>
  <r>
    <s v="იმერეთი"/>
    <x v="4"/>
    <x v="54"/>
    <s v="ფუთი"/>
    <n v="1564"/>
    <x v="0"/>
    <s v="ამბ"/>
    <m/>
    <m/>
    <m/>
  </r>
  <r>
    <s v="იმერეთი"/>
    <x v="4"/>
    <x v="55"/>
    <m/>
    <n v="3440"/>
    <x v="0"/>
    <m/>
    <n v="2"/>
    <n v="2"/>
    <s v="3000-3999"/>
  </r>
  <r>
    <s v="იმერეთი"/>
    <x v="4"/>
    <x v="55"/>
    <s v="ქვედა საზანო"/>
    <n v="1334"/>
    <x v="0"/>
    <s v="ამბ"/>
    <m/>
    <m/>
    <m/>
  </r>
  <r>
    <s v="იმერეთი"/>
    <x v="4"/>
    <x v="55"/>
    <s v="სასახლე"/>
    <n v="587"/>
    <x v="0"/>
    <m/>
    <m/>
    <m/>
    <m/>
  </r>
  <r>
    <s v="იმერეთი"/>
    <x v="4"/>
    <x v="55"/>
    <s v="ტყლაპი-ვაკე"/>
    <n v="1080"/>
    <x v="0"/>
    <m/>
    <m/>
    <m/>
    <m/>
  </r>
  <r>
    <s v="იმერეთი"/>
    <x v="4"/>
    <x v="55"/>
    <s v="შიმშილაქედი"/>
    <n v="439"/>
    <x v="0"/>
    <m/>
    <m/>
    <m/>
    <m/>
  </r>
  <r>
    <s v="იმერეთი"/>
    <x v="4"/>
    <x v="56"/>
    <m/>
    <n v="3994"/>
    <x v="0"/>
    <m/>
    <n v="2"/>
    <n v="2"/>
    <s v="3000-3999"/>
  </r>
  <r>
    <s v="იმერეთი"/>
    <x v="4"/>
    <x v="56"/>
    <s v="ქვედა საქარა"/>
    <n v="1989"/>
    <x v="0"/>
    <s v="ამბ"/>
    <m/>
    <m/>
    <m/>
  </r>
  <r>
    <s v="იმერეთი"/>
    <x v="4"/>
    <x v="56"/>
    <s v="არგვეთა"/>
    <n v="1329"/>
    <x v="0"/>
    <m/>
    <m/>
    <m/>
    <m/>
  </r>
  <r>
    <s v="იმერეთი"/>
    <x v="4"/>
    <x v="56"/>
    <s v="ჭალატყე"/>
    <n v="676"/>
    <x v="0"/>
    <m/>
    <m/>
    <m/>
    <m/>
  </r>
  <r>
    <s v="იმერეთი"/>
    <x v="4"/>
    <x v="57"/>
    <m/>
    <n v="2728"/>
    <x v="0"/>
    <m/>
    <n v="2"/>
    <n v="2"/>
    <s v="2500-2999"/>
  </r>
  <r>
    <s v="იმერეთი"/>
    <x v="4"/>
    <x v="58"/>
    <s v="შორაპანი"/>
    <n v="1258"/>
    <x v="0"/>
    <s v="ამბ"/>
    <m/>
    <m/>
    <m/>
  </r>
  <r>
    <s v="იმერეთი"/>
    <x v="4"/>
    <x v="59"/>
    <s v="სანახშირე"/>
    <n v="162"/>
    <x v="0"/>
    <s v="ამბ"/>
    <m/>
    <m/>
    <m/>
  </r>
  <r>
    <s v="იმერეთი"/>
    <x v="4"/>
    <x v="59"/>
    <s v="ზედა წიფლავაკე"/>
    <n v="155"/>
    <x v="0"/>
    <m/>
    <m/>
    <m/>
    <m/>
  </r>
  <r>
    <s v="იმერეთი"/>
    <x v="4"/>
    <x v="59"/>
    <s v="მარტოთუბანი"/>
    <n v="633"/>
    <x v="0"/>
    <m/>
    <m/>
    <m/>
    <m/>
  </r>
  <r>
    <s v="იმერეთი"/>
    <x v="4"/>
    <x v="59"/>
    <s v="საღვინე"/>
    <n v="240"/>
    <x v="0"/>
    <m/>
    <m/>
    <m/>
    <m/>
  </r>
  <r>
    <s v="იმერეთი"/>
    <x v="4"/>
    <x v="59"/>
    <s v="ქვედა წიფლავაკე"/>
    <n v="280"/>
    <x v="0"/>
    <m/>
    <m/>
    <m/>
    <m/>
  </r>
  <r>
    <s v="იმერეთი"/>
    <x v="4"/>
    <x v="60"/>
    <m/>
    <n v="887"/>
    <x v="0"/>
    <m/>
    <n v="1"/>
    <n v="1"/>
    <s v="500-999"/>
  </r>
  <r>
    <s v="იმერეთი"/>
    <x v="4"/>
    <x v="60"/>
    <s v="შროშა"/>
    <n v="400"/>
    <x v="0"/>
    <s v="ამბ"/>
    <m/>
    <m/>
    <m/>
  </r>
  <r>
    <s v="იმერეთი"/>
    <x v="4"/>
    <x v="60"/>
    <s v="ამსაისი"/>
    <n v="64"/>
    <x v="0"/>
    <m/>
    <m/>
    <m/>
    <m/>
  </r>
  <r>
    <s v="იმერეთი"/>
    <x v="4"/>
    <x v="60"/>
    <s v="საწაბლე"/>
    <n v="105"/>
    <x v="0"/>
    <m/>
    <m/>
    <m/>
    <m/>
  </r>
  <r>
    <s v="იმერეთი"/>
    <x v="4"/>
    <x v="60"/>
    <s v="საწუმბო"/>
    <n v="318"/>
    <x v="0"/>
    <m/>
    <m/>
    <m/>
    <m/>
  </r>
  <r>
    <s v="იმერეთი"/>
    <x v="4"/>
    <x v="61"/>
    <m/>
    <n v="1835"/>
    <x v="0"/>
    <m/>
    <n v="1"/>
    <n v="1"/>
    <s v="1500-1999"/>
  </r>
  <r>
    <s v="იმერეთი"/>
    <x v="4"/>
    <x v="61"/>
    <s v="ცხრაწყარო"/>
    <n v="1472"/>
    <x v="0"/>
    <s v="ამბ"/>
    <m/>
    <m/>
    <m/>
  </r>
  <r>
    <s v="იმერეთი"/>
    <x v="4"/>
    <x v="61"/>
    <s v="ზედა კვალითი"/>
    <n v="244"/>
    <x v="0"/>
    <m/>
    <m/>
    <m/>
    <m/>
  </r>
  <r>
    <s v="იმერეთი"/>
    <x v="4"/>
    <x v="61"/>
    <s v="ძლოურდანეთი"/>
    <n v="119"/>
    <x v="0"/>
    <m/>
    <m/>
    <m/>
    <m/>
  </r>
  <r>
    <s v="იმერეთი"/>
    <x v="4"/>
    <x v="62"/>
    <m/>
    <n v="949"/>
    <x v="0"/>
    <m/>
    <n v="1"/>
    <n v="1"/>
    <s v="500-999"/>
  </r>
  <r>
    <s v="იმერეთი"/>
    <x v="4"/>
    <x v="62"/>
    <s v="ძირულა"/>
    <n v="84"/>
    <x v="0"/>
    <s v="ამბ"/>
    <m/>
    <m/>
    <m/>
  </r>
  <r>
    <s v="იმერეთი"/>
    <x v="4"/>
    <x v="62"/>
    <s v="აჭარა"/>
    <n v="80"/>
    <x v="0"/>
    <m/>
    <m/>
    <m/>
    <m/>
  </r>
  <r>
    <s v="იმერეთი"/>
    <x v="4"/>
    <x v="62"/>
    <s v="დიდი განთიადი"/>
    <n v="244"/>
    <x v="0"/>
    <m/>
    <m/>
    <m/>
    <m/>
  </r>
  <r>
    <s v="იმერეთი"/>
    <x v="4"/>
    <x v="62"/>
    <s v="ვაშპარიანი"/>
    <n v="65"/>
    <x v="0"/>
    <m/>
    <m/>
    <m/>
    <m/>
  </r>
  <r>
    <s v="იმერეთი"/>
    <x v="4"/>
    <x v="62"/>
    <s v="ზედა წევა"/>
    <n v="44"/>
    <x v="0"/>
    <m/>
    <m/>
    <m/>
    <m/>
  </r>
  <r>
    <s v="იმერეთი"/>
    <x v="4"/>
    <x v="62"/>
    <s v="ლელაძისეული"/>
    <n v="161"/>
    <x v="0"/>
    <m/>
    <m/>
    <m/>
    <m/>
  </r>
  <r>
    <s v="იმერეთი"/>
    <x v="4"/>
    <x v="62"/>
    <s v="პატარა განთიადი"/>
    <n v="42"/>
    <x v="0"/>
    <m/>
    <m/>
    <m/>
    <m/>
  </r>
  <r>
    <s v="იმერეთი"/>
    <x v="4"/>
    <x v="62"/>
    <s v="ქვედა წევა"/>
    <n v="178"/>
    <x v="0"/>
    <m/>
    <m/>
    <m/>
    <m/>
  </r>
  <r>
    <s v="იმერეთი"/>
    <x v="4"/>
    <x v="62"/>
    <s v="ღვერკი"/>
    <n v="51"/>
    <x v="0"/>
    <m/>
    <m/>
    <m/>
    <m/>
  </r>
  <r>
    <s v="იმერეთი"/>
    <x v="5"/>
    <x v="0"/>
    <m/>
    <n v="35563"/>
    <x v="0"/>
    <m/>
    <n v="22"/>
    <n v="23"/>
    <m/>
  </r>
  <r>
    <s v="იმერეთი"/>
    <x v="5"/>
    <x v="63"/>
    <m/>
    <n v="4644"/>
    <x v="0"/>
    <m/>
    <m/>
    <m/>
    <m/>
  </r>
  <r>
    <s v="იმერეთი"/>
    <x v="5"/>
    <x v="64"/>
    <m/>
    <n v="2110"/>
    <x v="0"/>
    <m/>
    <n v="2"/>
    <n v="2"/>
    <s v="2000-2499"/>
  </r>
  <r>
    <s v="იმერეთი"/>
    <x v="5"/>
    <x v="64"/>
    <s v="ქვედა ალისუბანი"/>
    <n v="1033"/>
    <x v="0"/>
    <s v="ამბ"/>
    <m/>
    <m/>
    <m/>
  </r>
  <r>
    <s v="იმერეთი"/>
    <x v="5"/>
    <x v="64"/>
    <s v="ზარნაძეები"/>
    <n v="336"/>
    <x v="0"/>
    <m/>
    <m/>
    <m/>
    <m/>
  </r>
  <r>
    <s v="იმერეთი"/>
    <x v="5"/>
    <x v="64"/>
    <s v="ზედა ალისუბანი"/>
    <n v="603"/>
    <x v="0"/>
    <m/>
    <m/>
    <m/>
    <m/>
  </r>
  <r>
    <s v="იმერეთი"/>
    <x v="5"/>
    <x v="64"/>
    <s v="თხილთაწყარო"/>
    <n v="86"/>
    <x v="0"/>
    <m/>
    <m/>
    <m/>
    <m/>
  </r>
  <r>
    <s v="იმერეთი"/>
    <x v="5"/>
    <x v="64"/>
    <s v="მაჩიტაური"/>
    <n v="52"/>
    <x v="0"/>
    <m/>
    <m/>
    <m/>
    <m/>
  </r>
  <r>
    <s v="იმერეთი"/>
    <x v="5"/>
    <x v="65"/>
    <m/>
    <n v="1348"/>
    <x v="0"/>
    <m/>
    <n v="1"/>
    <n v="1"/>
    <s v="1000-1499"/>
  </r>
  <r>
    <s v="იმერეთი"/>
    <x v="5"/>
    <x v="65"/>
    <s v="ახალთერჯოლა"/>
    <n v="1170"/>
    <x v="0"/>
    <m/>
    <m/>
    <m/>
    <m/>
  </r>
  <r>
    <s v="იმერეთი"/>
    <x v="5"/>
    <x v="65"/>
    <s v="ბოსელა"/>
    <n v="178"/>
    <x v="0"/>
    <m/>
    <m/>
    <m/>
    <m/>
  </r>
  <r>
    <s v="იმერეთი"/>
    <x v="5"/>
    <x v="66"/>
    <m/>
    <n v="1416"/>
    <x v="0"/>
    <m/>
    <n v="1"/>
    <n v="1"/>
    <s v="1000-1499"/>
  </r>
  <r>
    <s v="იმერეთი"/>
    <x v="5"/>
    <x v="66"/>
    <s v="ბარდუბანი"/>
    <n v="1113"/>
    <x v="0"/>
    <s v="ამბ"/>
    <m/>
    <m/>
    <m/>
  </r>
  <r>
    <s v="იმერეთი"/>
    <x v="5"/>
    <x v="66"/>
    <s v="სათემო"/>
    <n v="303"/>
    <x v="0"/>
    <m/>
    <m/>
    <m/>
    <m/>
  </r>
  <r>
    <s v="იმერეთი"/>
    <x v="5"/>
    <x v="67"/>
    <m/>
    <n v="2193"/>
    <x v="0"/>
    <m/>
    <n v="1"/>
    <n v="1"/>
    <s v="2000-2499"/>
  </r>
  <r>
    <s v="იმერეთი"/>
    <x v="5"/>
    <x v="67"/>
    <s v="გოდოგანი"/>
    <n v="1462"/>
    <x v="0"/>
    <m/>
    <m/>
    <m/>
    <m/>
  </r>
  <r>
    <s v="იმერეთი"/>
    <x v="5"/>
    <x v="67"/>
    <s v="ბროლიქედი"/>
    <n v="284"/>
    <x v="0"/>
    <m/>
    <m/>
    <m/>
    <m/>
  </r>
  <r>
    <s v="იმერეთი"/>
    <x v="5"/>
    <x v="67"/>
    <s v="ნაგარევი"/>
    <n v="279"/>
    <x v="0"/>
    <m/>
    <m/>
    <m/>
    <m/>
  </r>
  <r>
    <s v="იმერეთი"/>
    <x v="5"/>
    <x v="67"/>
    <s v="ჭალასთავი"/>
    <n v="168"/>
    <x v="0"/>
    <m/>
    <m/>
    <m/>
    <m/>
  </r>
  <r>
    <s v="იმერეთი"/>
    <x v="5"/>
    <x v="68"/>
    <m/>
    <n v="1457"/>
    <x v="0"/>
    <m/>
    <n v="1"/>
    <n v="1"/>
    <s v="1000-1499"/>
  </r>
  <r>
    <s v="იმერეთი"/>
    <x v="5"/>
    <x v="68"/>
    <s v="ეწერი"/>
    <n v="1206"/>
    <x v="0"/>
    <m/>
    <m/>
    <m/>
    <m/>
  </r>
  <r>
    <s v="იმერეთი"/>
    <x v="5"/>
    <x v="68"/>
    <s v="ახალუბანი"/>
    <n v="251"/>
    <x v="0"/>
    <m/>
    <m/>
    <m/>
    <m/>
  </r>
  <r>
    <s v="იმერეთი"/>
    <x v="5"/>
    <x v="69"/>
    <m/>
    <n v="2838"/>
    <x v="0"/>
    <m/>
    <n v="2"/>
    <n v="2"/>
    <s v="2500-2999"/>
  </r>
  <r>
    <s v="იმერეთი"/>
    <x v="5"/>
    <x v="69"/>
    <s v="ზედა საზანო"/>
    <n v="1260"/>
    <x v="0"/>
    <m/>
    <m/>
    <m/>
    <m/>
  </r>
  <r>
    <s v="იმერეთი"/>
    <x v="5"/>
    <x v="69"/>
    <s v="დელტასუბანი"/>
    <n v="482"/>
    <x v="0"/>
    <m/>
    <m/>
    <m/>
    <m/>
  </r>
  <r>
    <s v="იმერეთი"/>
    <x v="5"/>
    <x v="69"/>
    <s v="მუჯირეთი"/>
    <n v="79"/>
    <x v="0"/>
    <m/>
    <m/>
    <m/>
    <m/>
  </r>
  <r>
    <s v="იმერეთი"/>
    <x v="5"/>
    <x v="69"/>
    <s v="სკანდე"/>
    <n v="434"/>
    <x v="0"/>
    <m/>
    <m/>
    <m/>
    <m/>
  </r>
  <r>
    <s v="იმერეთი"/>
    <x v="5"/>
    <x v="69"/>
    <s v="შიმშილაქედი"/>
    <n v="185"/>
    <x v="0"/>
    <m/>
    <m/>
    <m/>
    <m/>
  </r>
  <r>
    <s v="იმერეთი"/>
    <x v="5"/>
    <x v="69"/>
    <s v="ჩიხორი"/>
    <n v="398"/>
    <x v="0"/>
    <m/>
    <m/>
    <m/>
    <m/>
  </r>
  <r>
    <s v="იმერეთი"/>
    <x v="5"/>
    <x v="70"/>
    <m/>
    <n v="1349"/>
    <x v="0"/>
    <m/>
    <n v="1"/>
    <n v="1"/>
    <s v="1000-1499"/>
  </r>
  <r>
    <s v="იმერეთი"/>
    <x v="5"/>
    <x v="70"/>
    <s v="ზედა სიმონეთი"/>
    <n v="1349"/>
    <x v="0"/>
    <m/>
    <m/>
    <m/>
    <m/>
  </r>
  <r>
    <s v="იმერეთი"/>
    <x v="5"/>
    <x v="71"/>
    <m/>
    <n v="1939"/>
    <x v="0"/>
    <m/>
    <n v="2"/>
    <n v="2"/>
    <s v="1500-1999"/>
  </r>
  <r>
    <s v="იმერეთი"/>
    <x v="5"/>
    <x v="71"/>
    <s v="თუზი"/>
    <n v="1060"/>
    <x v="0"/>
    <m/>
    <m/>
    <m/>
    <m/>
  </r>
  <r>
    <s v="იმერეთი"/>
    <x v="5"/>
    <x v="71"/>
    <s v="ვარდიგორა"/>
    <n v="416"/>
    <x v="0"/>
    <m/>
    <m/>
    <m/>
    <m/>
  </r>
  <r>
    <s v="იმერეთი"/>
    <x v="5"/>
    <x v="71"/>
    <s v="თავასა"/>
    <n v="282"/>
    <x v="0"/>
    <m/>
    <m/>
    <m/>
    <m/>
  </r>
  <r>
    <s v="იმერეთი"/>
    <x v="5"/>
    <x v="71"/>
    <s v="კაკაბოური"/>
    <n v="139"/>
    <x v="0"/>
    <m/>
    <m/>
    <m/>
    <m/>
  </r>
  <r>
    <s v="იმერეთი"/>
    <x v="5"/>
    <x v="71"/>
    <s v="ჯგილათი"/>
    <n v="42"/>
    <x v="0"/>
    <m/>
    <m/>
    <m/>
    <m/>
  </r>
  <r>
    <s v="იმერეთი"/>
    <x v="5"/>
    <x v="72"/>
    <m/>
    <n v="2102"/>
    <x v="0"/>
    <m/>
    <n v="1"/>
    <n v="1"/>
    <s v="2000-2499"/>
  </r>
  <r>
    <s v="იმერეთი"/>
    <x v="5"/>
    <x v="72"/>
    <s v="კვახჭირი"/>
    <n v="647"/>
    <x v="0"/>
    <m/>
    <m/>
    <m/>
    <m/>
  </r>
  <r>
    <s v="იმერეთი"/>
    <x v="5"/>
    <x v="72"/>
    <s v="ოდილაური"/>
    <n v="908"/>
    <x v="0"/>
    <m/>
    <m/>
    <m/>
    <m/>
  </r>
  <r>
    <s v="იმერეთი"/>
    <x v="5"/>
    <x v="72"/>
    <s v="სარბევი"/>
    <n v="547"/>
    <x v="0"/>
    <m/>
    <m/>
    <m/>
    <m/>
  </r>
  <r>
    <s v="იმერეთი"/>
    <x v="5"/>
    <x v="73"/>
    <m/>
    <n v="1759"/>
    <x v="0"/>
    <m/>
    <n v="1"/>
    <n v="1"/>
    <s v="1500-1999"/>
  </r>
  <r>
    <s v="იმერეთი"/>
    <x v="5"/>
    <x v="73"/>
    <s v="ნახშირღელე"/>
    <n v="1432"/>
    <x v="0"/>
    <m/>
    <m/>
    <m/>
    <m/>
  </r>
  <r>
    <s v="იმერეთი"/>
    <x v="5"/>
    <x v="73"/>
    <s v="ნავენახევი"/>
    <n v="327"/>
    <x v="0"/>
    <m/>
    <m/>
    <m/>
    <m/>
  </r>
  <r>
    <s v="იმერეთი"/>
    <x v="5"/>
    <x v="74"/>
    <m/>
    <n v="2036"/>
    <x v="0"/>
    <m/>
    <n v="1"/>
    <n v="1"/>
    <s v="2000-2499"/>
  </r>
  <r>
    <s v="იმერეთი"/>
    <x v="5"/>
    <x v="74"/>
    <s v="რუფოთი"/>
    <n v="1459"/>
    <x v="0"/>
    <s v="ახ.ამბ"/>
    <m/>
    <m/>
    <m/>
  </r>
  <r>
    <s v="იმერეთი"/>
    <x v="5"/>
    <x v="74"/>
    <s v="ტელეფა"/>
    <n v="577"/>
    <x v="0"/>
    <m/>
    <m/>
    <m/>
    <m/>
  </r>
  <r>
    <s v="იმერეთი"/>
    <x v="5"/>
    <x v="75"/>
    <m/>
    <n v="1725"/>
    <x v="0"/>
    <m/>
    <n v="1"/>
    <n v="1"/>
    <s v="1500-1999"/>
  </r>
  <r>
    <s v="იმერეთი"/>
    <x v="5"/>
    <x v="75"/>
    <s v="სიქთარვა"/>
    <n v="1148"/>
    <x v="0"/>
    <s v="ამბ"/>
    <m/>
    <m/>
    <m/>
  </r>
  <r>
    <s v="იმერეთი"/>
    <x v="5"/>
    <x v="75"/>
    <s v="ჩხარი-ეწერი"/>
    <n v="577"/>
    <x v="0"/>
    <m/>
    <m/>
    <m/>
    <m/>
  </r>
  <r>
    <s v="იმერეთი"/>
    <x v="5"/>
    <x v="76"/>
    <m/>
    <n v="2027"/>
    <x v="0"/>
    <m/>
    <n v="1"/>
    <n v="2"/>
    <s v="2000-2499"/>
  </r>
  <r>
    <s v="იმერეთი"/>
    <x v="5"/>
    <x v="76"/>
    <s v="ქვედა სიმონეთი"/>
    <n v="2027"/>
    <x v="0"/>
    <m/>
    <m/>
    <m/>
    <m/>
  </r>
  <r>
    <s v="იმერეთი"/>
    <x v="5"/>
    <x v="77"/>
    <m/>
    <n v="1968"/>
    <x v="0"/>
    <m/>
    <n v="1"/>
    <n v="1"/>
    <s v="1500-1999"/>
  </r>
  <r>
    <s v="იმერეთი"/>
    <x v="5"/>
    <x v="77"/>
    <s v="ღვანკითი"/>
    <n v="1968"/>
    <x v="0"/>
    <m/>
    <m/>
    <m/>
    <m/>
  </r>
  <r>
    <s v="იმერეთი"/>
    <x v="5"/>
    <x v="78"/>
    <m/>
    <n v="1659"/>
    <x v="0"/>
    <m/>
    <n v="3"/>
    <n v="3"/>
    <s v="1500-1999"/>
  </r>
  <r>
    <s v="იმერეთი"/>
    <x v="5"/>
    <x v="79"/>
    <s v="ჩხარი"/>
    <n v="643"/>
    <x v="0"/>
    <s v="ამბ"/>
    <m/>
    <m/>
    <m/>
  </r>
  <r>
    <s v="იმერეთი"/>
    <x v="5"/>
    <x v="79"/>
    <s v="ჩხარი-მაცხოვარი"/>
    <n v="568"/>
    <x v="0"/>
    <m/>
    <m/>
    <m/>
    <m/>
  </r>
  <r>
    <s v="იმერეთი"/>
    <x v="5"/>
    <x v="80"/>
    <s v="გოგნი"/>
    <n v="448"/>
    <x v="0"/>
    <m/>
    <m/>
    <m/>
    <m/>
  </r>
  <r>
    <s v="იმერეთი"/>
    <x v="5"/>
    <x v="81"/>
    <m/>
    <n v="1442"/>
    <x v="0"/>
    <m/>
    <n v="1"/>
    <n v="1"/>
    <s v="1000-1499"/>
  </r>
  <r>
    <s v="იმერეთი"/>
    <x v="5"/>
    <x v="81"/>
    <s v="ძევრი"/>
    <n v="590"/>
    <x v="0"/>
    <m/>
    <m/>
    <m/>
    <m/>
  </r>
  <r>
    <s v="იმერეთი"/>
    <x v="5"/>
    <x v="81"/>
    <s v="ოქონა"/>
    <n v="743"/>
    <x v="0"/>
    <m/>
    <m/>
    <m/>
    <m/>
  </r>
  <r>
    <s v="იმერეთი"/>
    <x v="5"/>
    <x v="81"/>
    <s v="სეფარეთი"/>
    <n v="109"/>
    <x v="0"/>
    <m/>
    <m/>
    <m/>
    <m/>
  </r>
  <r>
    <s v="იმერეთი"/>
    <x v="5"/>
    <x v="82"/>
    <m/>
    <n v="1551"/>
    <x v="0"/>
    <m/>
    <n v="1"/>
    <n v="1"/>
    <s v="1500-1999"/>
  </r>
  <r>
    <s v="იმერეთი"/>
    <x v="5"/>
    <x v="82"/>
    <s v="ჭოგნარი"/>
    <n v="1551"/>
    <x v="0"/>
    <m/>
    <m/>
    <m/>
    <m/>
  </r>
  <r>
    <s v="იმერეთი"/>
    <x v="6"/>
    <x v="0"/>
    <m/>
    <n v="48562"/>
    <x v="0"/>
    <m/>
    <n v="16"/>
    <n v="19"/>
    <m/>
  </r>
  <r>
    <s v="იმერეთი"/>
    <x v="6"/>
    <x v="83"/>
    <m/>
    <n v="25318"/>
    <x v="0"/>
    <m/>
    <m/>
    <m/>
    <m/>
  </r>
  <r>
    <s v="იმერეთი"/>
    <x v="6"/>
    <x v="84"/>
    <m/>
    <n v="1702"/>
    <x v="0"/>
    <m/>
    <n v="1"/>
    <n v="2"/>
    <s v="1500-1999"/>
  </r>
  <r>
    <s v="იმერეთი"/>
    <x v="6"/>
    <x v="84"/>
    <s v="დაბა კულაში"/>
    <n v="1702"/>
    <x v="0"/>
    <m/>
    <m/>
    <m/>
    <m/>
  </r>
  <r>
    <s v="იმერეთი"/>
    <x v="6"/>
    <x v="85"/>
    <m/>
    <n v="1250"/>
    <x v="0"/>
    <m/>
    <n v="1"/>
    <n v="1"/>
    <s v="1000-1499"/>
  </r>
  <r>
    <s v="იმერეთი"/>
    <x v="6"/>
    <x v="85"/>
    <s v="ბაში"/>
    <n v="1250"/>
    <x v="0"/>
    <s v="ამბ"/>
    <m/>
    <m/>
    <m/>
  </r>
  <r>
    <s v="იმერეთი"/>
    <x v="6"/>
    <x v="86"/>
    <m/>
    <n v="3672"/>
    <x v="0"/>
    <m/>
    <n v="2"/>
    <n v="2"/>
    <s v="3000-3999"/>
  </r>
  <r>
    <s v="იმერეთი"/>
    <x v="6"/>
    <x v="86"/>
    <s v="დაბლა გომი"/>
    <n v="895"/>
    <x v="0"/>
    <s v="ამბ"/>
    <m/>
    <m/>
    <m/>
  </r>
  <r>
    <s v="იმერეთი"/>
    <x v="6"/>
    <x v="86"/>
    <s v="გომმუხაყრუა"/>
    <n v="298"/>
    <x v="0"/>
    <m/>
    <m/>
    <m/>
    <m/>
  </r>
  <r>
    <s v="იმერეთი"/>
    <x v="6"/>
    <x v="86"/>
    <s v="გომნატეხები"/>
    <n v="326"/>
    <x v="0"/>
    <m/>
    <m/>
    <m/>
    <m/>
  </r>
  <r>
    <s v="იმერეთი"/>
    <x v="6"/>
    <x v="86"/>
    <s v="დაბლა ეწერი"/>
    <n v="121"/>
    <x v="0"/>
    <m/>
    <m/>
    <m/>
    <m/>
  </r>
  <r>
    <s v="იმერეთი"/>
    <x v="6"/>
    <x v="86"/>
    <s v="დაფნარი"/>
    <n v="541"/>
    <x v="0"/>
    <m/>
    <m/>
    <m/>
    <m/>
  </r>
  <r>
    <s v="იმერეთი"/>
    <x v="6"/>
    <x v="86"/>
    <s v="დობირო"/>
    <n v="137"/>
    <x v="0"/>
    <m/>
    <m/>
    <m/>
    <m/>
  </r>
  <r>
    <s v="იმერეთი"/>
    <x v="6"/>
    <x v="86"/>
    <s v="ზედა ეწერი"/>
    <n v="225"/>
    <x v="0"/>
    <m/>
    <m/>
    <m/>
    <m/>
  </r>
  <r>
    <s v="იმერეთი"/>
    <x v="6"/>
    <x v="86"/>
    <s v="კეთილაური"/>
    <n v="57"/>
    <x v="0"/>
    <m/>
    <m/>
    <m/>
    <m/>
  </r>
  <r>
    <s v="იმერეთი"/>
    <x v="6"/>
    <x v="86"/>
    <s v="კორმაღალი"/>
    <n v="221"/>
    <x v="0"/>
    <m/>
    <m/>
    <m/>
    <m/>
  </r>
  <r>
    <s v="იმერეთი"/>
    <x v="6"/>
    <x v="86"/>
    <s v="მთის ძირი"/>
    <n v="829"/>
    <x v="0"/>
    <m/>
    <m/>
    <m/>
    <m/>
  </r>
  <r>
    <s v="იმერეთი"/>
    <x v="6"/>
    <x v="86"/>
    <s v="ცივწყალა"/>
    <n v="22"/>
    <x v="0"/>
    <m/>
    <m/>
    <m/>
    <m/>
  </r>
  <r>
    <s v="იმერეთი"/>
    <x v="6"/>
    <x v="87"/>
    <m/>
    <n v="420"/>
    <x v="0"/>
    <m/>
    <n v="1"/>
    <n v="1"/>
    <s v="100-499"/>
  </r>
  <r>
    <s v="იმერეთი"/>
    <x v="6"/>
    <x v="87"/>
    <s v="გორმაღალი"/>
    <n v="420"/>
    <x v="0"/>
    <s v="ამბ"/>
    <m/>
    <m/>
    <m/>
  </r>
  <r>
    <s v="იმერეთი"/>
    <x v="6"/>
    <x v="88"/>
    <m/>
    <n v="3359"/>
    <x v="0"/>
    <m/>
    <n v="2"/>
    <n v="2"/>
    <s v="3000-3999"/>
  </r>
  <r>
    <s v="იმერეთი"/>
    <x v="6"/>
    <x v="88"/>
    <s v="დიდი ჯიხაიში"/>
    <n v="3359"/>
    <x v="0"/>
    <s v="ამბ"/>
    <m/>
    <m/>
    <m/>
  </r>
  <r>
    <s v="იმერეთი"/>
    <x v="6"/>
    <x v="68"/>
    <m/>
    <n v="1676"/>
    <x v="0"/>
    <m/>
    <n v="1"/>
    <n v="1"/>
    <s v="1500-1999"/>
  </r>
  <r>
    <s v="იმერეთი"/>
    <x v="6"/>
    <x v="68"/>
    <s v="პატარა ეწერი"/>
    <n v="303"/>
    <x v="0"/>
    <s v="ამბ"/>
    <m/>
    <m/>
    <m/>
  </r>
  <r>
    <s v="იმერეთი"/>
    <x v="6"/>
    <x v="68"/>
    <s v="ახალსოფელი"/>
    <n v="570"/>
    <x v="0"/>
    <m/>
    <m/>
    <m/>
    <m/>
  </r>
  <r>
    <s v="იმერეთი"/>
    <x v="6"/>
    <x v="68"/>
    <s v="გვიმრალა"/>
    <n v="275"/>
    <x v="0"/>
    <m/>
    <m/>
    <m/>
    <m/>
  </r>
  <r>
    <s v="იმერეთი"/>
    <x v="6"/>
    <x v="68"/>
    <s v="კეჭინარი"/>
    <n v="251"/>
    <x v="0"/>
    <m/>
    <m/>
    <m/>
    <m/>
  </r>
  <r>
    <s v="იმერეთი"/>
    <x v="6"/>
    <x v="68"/>
    <s v="ოჭოფა"/>
    <n v="69"/>
    <x v="0"/>
    <m/>
    <m/>
    <m/>
    <m/>
  </r>
  <r>
    <s v="იმერეთი"/>
    <x v="6"/>
    <x v="68"/>
    <s v="ჯიქთუბანი"/>
    <n v="208"/>
    <x v="0"/>
    <m/>
    <m/>
    <m/>
    <m/>
  </r>
  <r>
    <s v="იმერეთი"/>
    <x v="6"/>
    <x v="89"/>
    <m/>
    <n v="2016"/>
    <x v="0"/>
    <m/>
    <n v="1"/>
    <n v="1"/>
    <s v="2000-2499"/>
  </r>
  <r>
    <s v="იმერეთი"/>
    <x v="6"/>
    <x v="89"/>
    <s v="იანეთი"/>
    <n v="2016"/>
    <x v="0"/>
    <s v="ამბ"/>
    <m/>
    <m/>
    <m/>
  </r>
  <r>
    <s v="იმერეთი"/>
    <x v="6"/>
    <x v="90"/>
    <m/>
    <n v="1645"/>
    <x v="0"/>
    <m/>
    <n v="1"/>
    <n v="2"/>
    <s v="1500-1999"/>
  </r>
  <r>
    <s v="იმერეთი"/>
    <x v="6"/>
    <x v="90"/>
    <s v="მელაური"/>
    <n v="217"/>
    <x v="0"/>
    <s v="ამბ"/>
    <m/>
    <m/>
    <m/>
  </r>
  <r>
    <s v="იმერეთი"/>
    <x v="6"/>
    <x v="90"/>
    <s v="მიწაბოგირა"/>
    <n v="696"/>
    <x v="0"/>
    <m/>
    <m/>
    <m/>
    <m/>
  </r>
  <r>
    <s v="იმერეთი"/>
    <x v="6"/>
    <x v="90"/>
    <s v="ხიბლარი"/>
    <n v="732"/>
    <x v="0"/>
    <m/>
    <m/>
    <m/>
    <m/>
  </r>
  <r>
    <s v="იმერეთი"/>
    <x v="6"/>
    <x v="91"/>
    <m/>
    <n v="2215"/>
    <x v="0"/>
    <m/>
    <n v="2"/>
    <n v="2"/>
    <s v="2000-2499"/>
  </r>
  <r>
    <s v="იმერეთი"/>
    <x v="6"/>
    <x v="91"/>
    <s v="ნაბაკევი"/>
    <n v="423"/>
    <x v="0"/>
    <s v="ამბ"/>
    <m/>
    <m/>
    <m/>
  </r>
  <r>
    <s v="იმერეთი"/>
    <x v="6"/>
    <x v="91"/>
    <s v="კვირიკე"/>
    <n v="290"/>
    <x v="0"/>
    <m/>
    <m/>
    <m/>
    <m/>
  </r>
  <r>
    <s v="იმერეთი"/>
    <x v="6"/>
    <x v="91"/>
    <s v="ნინუაკუთხე"/>
    <n v="664"/>
    <x v="0"/>
    <m/>
    <m/>
    <m/>
    <m/>
  </r>
  <r>
    <s v="იმერეთი"/>
    <x v="6"/>
    <x v="91"/>
    <s v="ჩხენიში"/>
    <n v="553"/>
    <x v="0"/>
    <m/>
    <m/>
    <m/>
    <m/>
  </r>
  <r>
    <s v="იმერეთი"/>
    <x v="6"/>
    <x v="91"/>
    <s v="ხუნჯულაური"/>
    <n v="285"/>
    <x v="0"/>
    <m/>
    <m/>
    <m/>
    <m/>
  </r>
  <r>
    <s v="იმერეთი"/>
    <x v="6"/>
    <x v="92"/>
    <m/>
    <n v="707"/>
    <x v="0"/>
    <m/>
    <n v="1"/>
    <n v="2"/>
    <s v="500-999"/>
  </r>
  <r>
    <s v="იმერეთი"/>
    <x v="6"/>
    <x v="93"/>
    <s v="დიდი ოფეთი"/>
    <n v="144"/>
    <x v="0"/>
    <m/>
    <m/>
    <m/>
    <m/>
  </r>
  <r>
    <s v="იმერეთი"/>
    <x v="6"/>
    <x v="93"/>
    <s v="წიაღუბანი-თხილაგანი"/>
    <n v="15"/>
    <x v="0"/>
    <m/>
    <m/>
    <m/>
    <m/>
  </r>
  <r>
    <s v="იმერეთი"/>
    <x v="6"/>
    <x v="93"/>
    <m/>
    <n v="150"/>
    <x v="0"/>
    <m/>
    <m/>
    <m/>
    <m/>
  </r>
  <r>
    <s v="იმერეთი"/>
    <x v="6"/>
    <x v="93"/>
    <s v="მტერჩვეული"/>
    <n v="72"/>
    <x v="0"/>
    <m/>
    <m/>
    <m/>
    <m/>
  </r>
  <r>
    <s v="იმერეთი"/>
    <x v="6"/>
    <x v="93"/>
    <s v="ნაწილი ოფეთი"/>
    <n v="29"/>
    <x v="0"/>
    <m/>
    <m/>
    <m/>
    <m/>
  </r>
  <r>
    <s v="იმერეთი"/>
    <x v="6"/>
    <x v="93"/>
    <s v="პატარა ოფეთი"/>
    <n v="139"/>
    <x v="0"/>
    <m/>
    <m/>
    <m/>
    <m/>
  </r>
  <r>
    <s v="იმერეთი"/>
    <x v="6"/>
    <x v="94"/>
    <s v="გამოჩინებული"/>
    <n v="158"/>
    <x v="0"/>
    <m/>
    <m/>
    <m/>
    <m/>
  </r>
  <r>
    <s v="იმერეთი"/>
    <x v="6"/>
    <x v="95"/>
    <m/>
    <n v="1345"/>
    <x v="0"/>
    <m/>
    <n v="1"/>
    <n v="1"/>
    <s v="1000-1499"/>
  </r>
  <r>
    <s v="იმერეთი"/>
    <x v="6"/>
    <x v="95"/>
    <s v="საჯავახო"/>
    <n v="658"/>
    <x v="0"/>
    <s v="ახ.ამბ"/>
    <m/>
    <m/>
    <m/>
  </r>
  <r>
    <s v="იმერეთი"/>
    <x v="6"/>
    <x v="95"/>
    <s v="ნიგორზღვა"/>
    <n v="201"/>
    <x v="0"/>
    <m/>
    <m/>
    <m/>
    <m/>
  </r>
  <r>
    <s v="იმერეთი"/>
    <x v="6"/>
    <x v="95"/>
    <m/>
    <n v="124"/>
    <x v="0"/>
    <m/>
    <m/>
    <m/>
    <m/>
  </r>
  <r>
    <s v="იმერეთი"/>
    <x v="6"/>
    <x v="95"/>
    <s v="ჭოგნარი"/>
    <n v="362"/>
    <x v="0"/>
    <m/>
    <m/>
    <m/>
    <m/>
  </r>
  <r>
    <s v="იმერეთი"/>
    <x v="6"/>
    <x v="96"/>
    <m/>
    <n v="1624"/>
    <x v="0"/>
    <m/>
    <n v="1"/>
    <n v="1"/>
    <s v="1500-1999"/>
  </r>
  <r>
    <s v="იმერეთი"/>
    <x v="6"/>
    <x v="96"/>
    <s v="ტოლები"/>
    <n v="152"/>
    <x v="0"/>
    <s v="ამბ"/>
    <m/>
    <m/>
    <m/>
  </r>
  <r>
    <s v="იმერეთი"/>
    <x v="6"/>
    <x v="96"/>
    <s v="ბუღნარა"/>
    <n v="249"/>
    <x v="0"/>
    <m/>
    <m/>
    <m/>
    <m/>
  </r>
  <r>
    <s v="იმერეთი"/>
    <x v="6"/>
    <x v="96"/>
    <s v="ვაზისუბანი"/>
    <n v="476"/>
    <x v="0"/>
    <m/>
    <m/>
    <m/>
    <m/>
  </r>
  <r>
    <s v="იმერეთი"/>
    <x v="6"/>
    <x v="96"/>
    <s v="ზემო ნოღა"/>
    <n v="293"/>
    <x v="0"/>
    <m/>
    <m/>
    <m/>
    <m/>
  </r>
  <r>
    <s v="იმერეთი"/>
    <x v="6"/>
    <x v="96"/>
    <s v="ზემო ტოლები"/>
    <n v="168"/>
    <x v="0"/>
    <m/>
    <m/>
    <m/>
    <m/>
  </r>
  <r>
    <s v="იმერეთი"/>
    <x v="6"/>
    <x v="96"/>
    <s v="ქვემო ნოღა"/>
    <n v="227"/>
    <x v="0"/>
    <m/>
    <m/>
    <m/>
    <m/>
  </r>
  <r>
    <s v="იმერეთი"/>
    <x v="6"/>
    <x v="96"/>
    <s v="ქორეისუბანი"/>
    <n v="59"/>
    <x v="0"/>
    <m/>
    <m/>
    <m/>
    <m/>
  </r>
  <r>
    <s v="იმერეთი"/>
    <x v="6"/>
    <x v="97"/>
    <m/>
    <n v="1613"/>
    <x v="0"/>
    <m/>
    <n v="1"/>
    <n v="1"/>
    <s v="1500-1999"/>
  </r>
  <r>
    <s v="იმერეთი"/>
    <x v="6"/>
    <x v="97"/>
    <s v="ღანირი"/>
    <n v="1130"/>
    <x v="0"/>
    <s v="ამბ"/>
    <m/>
    <m/>
    <m/>
  </r>
  <r>
    <s v="იმერეთი"/>
    <x v="6"/>
    <x v="97"/>
    <s v="ჭაგანი"/>
    <n v="483"/>
    <x v="0"/>
    <m/>
    <m/>
    <m/>
    <m/>
  </r>
  <r>
    <s v="იმერეთი"/>
    <x v="7"/>
    <x v="0"/>
    <m/>
    <n v="37775"/>
    <x v="0"/>
    <m/>
    <n v="19"/>
    <n v="20"/>
    <m/>
  </r>
  <r>
    <s v="იმერეთი"/>
    <x v="7"/>
    <x v="98"/>
    <m/>
    <n v="6140"/>
    <x v="0"/>
    <m/>
    <m/>
    <m/>
    <m/>
  </r>
  <r>
    <s v="იმერეთი"/>
    <x v="7"/>
    <x v="99"/>
    <m/>
    <n v="5098"/>
    <x v="0"/>
    <m/>
    <n v="3"/>
    <n v="3"/>
    <s v="&gt;4000"/>
  </r>
  <r>
    <s v="იმერეთი"/>
    <x v="7"/>
    <x v="99"/>
    <s v="არგვეთი"/>
    <n v="752"/>
    <x v="0"/>
    <m/>
    <m/>
    <m/>
    <m/>
  </r>
  <r>
    <s v="იმერეთი"/>
    <x v="7"/>
    <x v="99"/>
    <s v="ბახიოთი"/>
    <n v="246"/>
    <x v="1"/>
    <m/>
    <m/>
    <m/>
    <m/>
  </r>
  <r>
    <s v="იმერეთი"/>
    <x v="7"/>
    <x v="99"/>
    <s v="იტავაზა"/>
    <n v="533"/>
    <x v="0"/>
    <m/>
    <m/>
    <m/>
    <m/>
  </r>
  <r>
    <s v="იმერეთი"/>
    <x v="7"/>
    <x v="99"/>
    <s v="იცქისი"/>
    <n v="399"/>
    <x v="0"/>
    <m/>
    <m/>
    <m/>
    <m/>
  </r>
  <r>
    <s v="იმერეთი"/>
    <x v="7"/>
    <x v="99"/>
    <s v="მახათაური"/>
    <n v="610"/>
    <x v="0"/>
    <m/>
    <m/>
    <m/>
    <m/>
  </r>
  <r>
    <s v="იმერეთი"/>
    <x v="7"/>
    <x v="99"/>
    <s v="სავანე"/>
    <n v="1908"/>
    <x v="0"/>
    <m/>
    <m/>
    <m/>
    <m/>
  </r>
  <r>
    <s v="იმერეთი"/>
    <x v="7"/>
    <x v="99"/>
    <s v="შალაური"/>
    <n v="147"/>
    <x v="0"/>
    <m/>
    <m/>
    <m/>
    <m/>
  </r>
  <r>
    <s v="იმერეთი"/>
    <x v="7"/>
    <x v="99"/>
    <s v="ცხამი"/>
    <n v="503"/>
    <x v="1"/>
    <m/>
    <m/>
    <m/>
    <m/>
  </r>
  <r>
    <s v="იმერეთი"/>
    <x v="7"/>
    <x v="100"/>
    <m/>
    <n v="1718"/>
    <x v="0"/>
    <m/>
    <n v="2"/>
    <n v="2"/>
    <s v="1500-1999"/>
  </r>
  <r>
    <s v="იმერეთი"/>
    <x v="7"/>
    <x v="100"/>
    <s v="გორისა"/>
    <n v="1087"/>
    <x v="0"/>
    <s v="ახ.ამბ"/>
    <m/>
    <m/>
    <m/>
  </r>
  <r>
    <s v="იმერეთი"/>
    <x v="7"/>
    <x v="100"/>
    <s v="გამოღმა არგვეთი"/>
    <n v="631"/>
    <x v="0"/>
    <m/>
    <m/>
    <m/>
    <m/>
  </r>
  <r>
    <s v="იმერეთი"/>
    <x v="7"/>
    <x v="101"/>
    <m/>
    <n v="4627"/>
    <x v="0"/>
    <m/>
    <n v="3"/>
    <n v="3"/>
    <s v="&gt;4000"/>
  </r>
  <r>
    <s v="იმერეთი"/>
    <x v="7"/>
    <x v="101"/>
    <s v="კორბოული"/>
    <n v="3264"/>
    <x v="1"/>
    <m/>
    <m/>
    <m/>
    <m/>
  </r>
  <r>
    <s v="იმერეთი"/>
    <x v="7"/>
    <x v="101"/>
    <s v="ნიგვზარა"/>
    <n v="592"/>
    <x v="1"/>
    <m/>
    <m/>
    <m/>
    <m/>
  </r>
  <r>
    <s v="იმერეთი"/>
    <x v="7"/>
    <x v="101"/>
    <s v="შომახეთი"/>
    <n v="771"/>
    <x v="1"/>
    <m/>
    <m/>
    <m/>
    <m/>
  </r>
  <r>
    <s v="იმერეთი"/>
    <x v="7"/>
    <x v="102"/>
    <m/>
    <n v="2072"/>
    <x v="0"/>
    <m/>
    <n v="1"/>
    <n v="1"/>
    <s v="2000-2499"/>
  </r>
  <r>
    <s v="იმერეთი"/>
    <x v="7"/>
    <x v="102"/>
    <s v="ივანწმინდა"/>
    <n v="623"/>
    <x v="0"/>
    <s v="ამბ"/>
    <m/>
    <m/>
    <m/>
  </r>
  <r>
    <s v="იმერეთი"/>
    <x v="7"/>
    <x v="102"/>
    <s v="მერჯევი"/>
    <n v="1449"/>
    <x v="0"/>
    <m/>
    <m/>
    <m/>
    <m/>
  </r>
  <r>
    <s v="იმერეთი"/>
    <x v="7"/>
    <x v="103"/>
    <m/>
    <n v="3798"/>
    <x v="0"/>
    <m/>
    <n v="2"/>
    <n v="3"/>
    <s v="3000-3999"/>
  </r>
  <r>
    <s v="იმერეთი"/>
    <x v="7"/>
    <x v="103"/>
    <s v="საირხე"/>
    <n v="1994"/>
    <x v="0"/>
    <s v="ამბ"/>
    <m/>
    <m/>
    <m/>
  </r>
  <r>
    <s v="იმერეთი"/>
    <x v="7"/>
    <x v="103"/>
    <m/>
    <n v="353"/>
    <x v="0"/>
    <m/>
    <m/>
    <m/>
    <m/>
  </r>
  <r>
    <s v="იმერეთი"/>
    <x v="7"/>
    <x v="103"/>
    <s v="ჭორვილა"/>
    <n v="1451"/>
    <x v="0"/>
    <m/>
    <m/>
    <m/>
    <m/>
  </r>
  <r>
    <s v="იმერეთი"/>
    <x v="7"/>
    <x v="104"/>
    <m/>
    <n v="2066"/>
    <x v="0"/>
    <m/>
    <m/>
    <m/>
    <s v="2000-2499"/>
  </r>
  <r>
    <s v="იმერეთი"/>
    <x v="7"/>
    <x v="104"/>
    <s v="სარეკი"/>
    <n v="1420"/>
    <x v="0"/>
    <m/>
    <m/>
    <m/>
    <m/>
  </r>
  <r>
    <s v="იმერეთი"/>
    <x v="7"/>
    <x v="104"/>
    <s v="ბაჯითი"/>
    <n v="520"/>
    <x v="0"/>
    <m/>
    <m/>
    <m/>
    <m/>
  </r>
  <r>
    <s v="იმერეთი"/>
    <x v="7"/>
    <x v="104"/>
    <s v="ქვემოხევი"/>
    <n v="126"/>
    <x v="0"/>
    <m/>
    <m/>
    <m/>
    <m/>
  </r>
  <r>
    <s v="იმერეთი"/>
    <x v="7"/>
    <x v="105"/>
    <m/>
    <n v="1348"/>
    <x v="0"/>
    <m/>
    <n v="1"/>
    <n v="1"/>
    <s v="1000-1499"/>
  </r>
  <r>
    <s v="იმერეთი"/>
    <x v="7"/>
    <x v="105"/>
    <s v="ქორეთი"/>
    <n v="1348"/>
    <x v="0"/>
    <m/>
    <m/>
    <m/>
    <m/>
  </r>
  <r>
    <m/>
    <x v="0"/>
    <x v="105"/>
    <s v="კალვათა"/>
    <m/>
    <x v="0"/>
    <m/>
    <m/>
    <m/>
    <m/>
  </r>
  <r>
    <s v="იმერეთი"/>
    <x v="7"/>
    <x v="106"/>
    <m/>
    <n v="4085"/>
    <x v="0"/>
    <m/>
    <m/>
    <m/>
    <s v="&gt;4000"/>
  </r>
  <r>
    <s v="იმერეთი"/>
    <x v="7"/>
    <x v="107"/>
    <s v="ჩიხა"/>
    <n v="1981"/>
    <x v="0"/>
    <m/>
    <m/>
    <m/>
    <m/>
  </r>
  <r>
    <s v="იმერეთი"/>
    <x v="7"/>
    <x v="107"/>
    <s v="დუნთა"/>
    <n v="133"/>
    <x v="0"/>
    <m/>
    <m/>
    <m/>
    <m/>
  </r>
  <r>
    <s v="იმერეთი"/>
    <x v="7"/>
    <x v="107"/>
    <s v="ზედა ორღული"/>
    <n v="508"/>
    <x v="0"/>
    <m/>
    <m/>
    <m/>
    <m/>
  </r>
  <r>
    <s v="იმერეთი"/>
    <x v="7"/>
    <x v="107"/>
    <s v="სხვიტორი"/>
    <n v="815"/>
    <x v="0"/>
    <m/>
    <m/>
    <m/>
    <m/>
  </r>
  <r>
    <s v="იმერეთი"/>
    <x v="7"/>
    <x v="107"/>
    <s v="ქვედა ორღული"/>
    <n v="648"/>
    <x v="0"/>
    <m/>
    <m/>
    <m/>
    <m/>
  </r>
  <r>
    <s v="იმერეთი"/>
    <x v="7"/>
    <x v="108"/>
    <m/>
    <n v="397"/>
    <x v="0"/>
    <m/>
    <n v="1"/>
    <n v="1"/>
    <s v="100-499"/>
  </r>
  <r>
    <s v="იმერეთი"/>
    <x v="7"/>
    <x v="108"/>
    <s v="ცხომარეთი"/>
    <n v="126"/>
    <x v="1"/>
    <m/>
    <m/>
    <m/>
    <m/>
  </r>
  <r>
    <s v="იმერეთი"/>
    <x v="7"/>
    <x v="108"/>
    <s v="მოხვა"/>
    <n v="271"/>
    <x v="1"/>
    <m/>
    <m/>
    <m/>
    <m/>
  </r>
  <r>
    <s v="იმერეთი"/>
    <x v="7"/>
    <x v="108"/>
    <m/>
    <m/>
    <x v="0"/>
    <m/>
    <m/>
    <m/>
    <m/>
  </r>
  <r>
    <s v="იმერეთი"/>
    <x v="7"/>
    <x v="109"/>
    <m/>
    <n v="3453"/>
    <x v="0"/>
    <m/>
    <n v="3"/>
    <n v="3"/>
    <s v="3000-3999"/>
  </r>
  <r>
    <s v="იმერეთი"/>
    <x v="7"/>
    <x v="109"/>
    <s v="ჭალა"/>
    <n v="676"/>
    <x v="0"/>
    <m/>
    <m/>
    <m/>
    <m/>
  </r>
  <r>
    <s v="იმერეთი"/>
    <x v="7"/>
    <x v="109"/>
    <s v="დარყა"/>
    <n v="415"/>
    <x v="0"/>
    <m/>
    <m/>
    <m/>
    <m/>
  </r>
  <r>
    <s v="იმერეთი"/>
    <x v="7"/>
    <x v="109"/>
    <s v="დრბო"/>
    <n v="43"/>
    <x v="0"/>
    <m/>
    <m/>
    <m/>
    <m/>
  </r>
  <r>
    <s v="იმერეთი"/>
    <x v="7"/>
    <x v="109"/>
    <s v="პერევი"/>
    <n v="564"/>
    <x v="1"/>
    <s v="ახ.ამბ"/>
    <m/>
    <m/>
    <m/>
  </r>
  <r>
    <s v="იმერეთი"/>
    <x v="7"/>
    <x v="109"/>
    <s v="საკოხია"/>
    <n v="25"/>
    <x v="0"/>
    <m/>
    <m/>
    <m/>
    <m/>
  </r>
  <r>
    <s v="იმერეთი"/>
    <x v="7"/>
    <x v="109"/>
    <s v="სპეთი"/>
    <n v="642"/>
    <x v="0"/>
    <m/>
    <m/>
    <m/>
    <m/>
  </r>
  <r>
    <s v="იმერეთი"/>
    <x v="7"/>
    <x v="109"/>
    <s v="ღონა"/>
    <n v="796"/>
    <x v="0"/>
    <m/>
    <m/>
    <m/>
    <m/>
  </r>
  <r>
    <s v="იმერეთი"/>
    <x v="7"/>
    <x v="109"/>
    <s v="ჭურნალი"/>
    <n v="94"/>
    <x v="0"/>
    <m/>
    <m/>
    <m/>
    <m/>
  </r>
  <r>
    <s v="იმერეთი"/>
    <x v="7"/>
    <x v="109"/>
    <s v="ჯრია"/>
    <n v="198"/>
    <x v="0"/>
    <m/>
    <m/>
    <m/>
    <m/>
  </r>
  <r>
    <s v="იმერეთი"/>
    <x v="7"/>
    <x v="109"/>
    <s v="ზედა ქარძმანი"/>
    <m/>
    <x v="0"/>
    <m/>
    <m/>
    <m/>
    <m/>
  </r>
  <r>
    <s v="იმერეთი"/>
    <x v="7"/>
    <x v="109"/>
    <s v="ქვედა ქარძმანი"/>
    <m/>
    <x v="0"/>
    <m/>
    <m/>
    <m/>
    <m/>
  </r>
  <r>
    <s v="იმერეთი"/>
    <x v="7"/>
    <x v="109"/>
    <s v="სინაგური"/>
    <m/>
    <x v="0"/>
    <m/>
    <m/>
    <m/>
    <m/>
  </r>
  <r>
    <s v="იმერეთი"/>
    <x v="7"/>
    <x v="109"/>
    <s v="ჯალაბეთი"/>
    <m/>
    <x v="0"/>
    <m/>
    <m/>
    <m/>
    <m/>
  </r>
  <r>
    <s v="იმერეთი"/>
    <x v="7"/>
    <x v="109"/>
    <s v="ტბეთი"/>
    <m/>
    <x v="0"/>
    <m/>
    <m/>
    <m/>
    <m/>
  </r>
  <r>
    <s v="იმერეთი"/>
    <x v="7"/>
    <x v="109"/>
    <s v="ხახიეთი"/>
    <m/>
    <x v="0"/>
    <m/>
    <m/>
    <m/>
    <m/>
  </r>
  <r>
    <s v="იმერეთი"/>
    <x v="7"/>
    <x v="109"/>
    <s v="თედელეთი"/>
    <m/>
    <x v="0"/>
    <m/>
    <m/>
    <m/>
    <m/>
  </r>
  <r>
    <s v="იმერეთი"/>
    <x v="7"/>
    <x v="110"/>
    <m/>
    <n v="1091"/>
    <x v="0"/>
    <m/>
    <n v="1"/>
    <n v="1"/>
    <s v="1000-1499"/>
  </r>
  <r>
    <s v="იმერეთი"/>
    <x v="7"/>
    <x v="110"/>
    <s v="ჭალოვანი"/>
    <n v="594"/>
    <x v="0"/>
    <s v="ამბ"/>
    <m/>
    <m/>
    <m/>
  </r>
  <r>
    <s v="იმერეთი"/>
    <x v="7"/>
    <x v="110"/>
    <s v="ვაკისა"/>
    <n v="14"/>
    <x v="1"/>
    <m/>
    <m/>
    <m/>
    <m/>
  </r>
  <r>
    <s v="იმერეთი"/>
    <x v="7"/>
    <x v="110"/>
    <s v="ლიჩი"/>
    <n v="170"/>
    <x v="1"/>
    <m/>
    <m/>
    <m/>
    <m/>
  </r>
  <r>
    <s v="იმერეთი"/>
    <x v="7"/>
    <x v="110"/>
    <s v="ღოდორა"/>
    <n v="150"/>
    <x v="1"/>
    <m/>
    <m/>
    <m/>
    <m/>
  </r>
  <r>
    <s v="იმერეთი"/>
    <x v="7"/>
    <x v="110"/>
    <s v="ხვანი"/>
    <n v="163"/>
    <x v="1"/>
    <m/>
    <m/>
    <m/>
    <m/>
  </r>
  <r>
    <s v="იმერეთი"/>
    <x v="7"/>
    <x v="111"/>
    <m/>
    <n v="1882"/>
    <x v="0"/>
    <m/>
    <n v="2"/>
    <n v="2"/>
    <s v="1500-1999"/>
  </r>
  <r>
    <s v="იმერეთი"/>
    <x v="7"/>
    <x v="111"/>
    <s v="ჯალაურთა"/>
    <n v="1144"/>
    <x v="1"/>
    <m/>
    <m/>
    <m/>
    <m/>
  </r>
  <r>
    <s v="იმერეთი"/>
    <x v="7"/>
    <x v="111"/>
    <s v="მოძვი"/>
    <n v="738"/>
    <x v="1"/>
    <m/>
    <m/>
    <m/>
    <m/>
  </r>
  <r>
    <s v="იმერეთი"/>
    <x v="8"/>
    <x v="0"/>
    <m/>
    <n v="20839"/>
    <x v="0"/>
    <m/>
    <n v="12"/>
    <n v="12"/>
    <m/>
  </r>
  <r>
    <s v="იმერეთი"/>
    <x v="8"/>
    <x v="112"/>
    <m/>
    <n v="9770"/>
    <x v="0"/>
    <m/>
    <m/>
    <m/>
    <m/>
  </r>
  <r>
    <s v="იმერეთი"/>
    <x v="8"/>
    <x v="113"/>
    <m/>
    <n v="761"/>
    <x v="0"/>
    <m/>
    <n v="1"/>
    <n v="1"/>
    <s v="500-999"/>
  </r>
  <r>
    <s v="იმერეთი"/>
    <x v="8"/>
    <x v="113"/>
    <s v="გურნა"/>
    <n v="419"/>
    <x v="0"/>
    <s v="ამბ"/>
    <m/>
    <m/>
    <m/>
  </r>
  <r>
    <s v="იმერეთი"/>
    <x v="8"/>
    <x v="113"/>
    <s v="ანტორია"/>
    <n v="27"/>
    <x v="0"/>
    <m/>
    <m/>
    <m/>
    <m/>
  </r>
  <r>
    <s v="იმერეთი"/>
    <x v="8"/>
    <x v="113"/>
    <s v="ბობოთი"/>
    <n v="69"/>
    <x v="0"/>
    <m/>
    <m/>
    <m/>
    <m/>
  </r>
  <r>
    <s v="იმერეთი"/>
    <x v="8"/>
    <x v="113"/>
    <s v="კითხიჯი"/>
    <n v="72"/>
    <x v="0"/>
    <m/>
    <m/>
    <m/>
    <m/>
  </r>
  <r>
    <s v="იმერეთი"/>
    <x v="8"/>
    <x v="113"/>
    <s v="კისორეთი"/>
    <n v="55"/>
    <x v="0"/>
    <m/>
    <m/>
    <m/>
    <m/>
  </r>
  <r>
    <s v="იმერეთი"/>
    <x v="8"/>
    <x v="113"/>
    <s v="კორეეთი"/>
    <s v="..."/>
    <x v="0"/>
    <m/>
    <m/>
    <m/>
    <m/>
  </r>
  <r>
    <s v="იმერეთი"/>
    <x v="8"/>
    <x v="113"/>
    <s v="ნაძვა"/>
    <n v="20"/>
    <x v="0"/>
    <m/>
    <m/>
    <m/>
    <m/>
  </r>
  <r>
    <s v="იმერეთი"/>
    <x v="8"/>
    <x v="113"/>
    <s v="ციხია"/>
    <n v="92"/>
    <x v="0"/>
    <m/>
    <m/>
    <m/>
    <m/>
  </r>
  <r>
    <s v="იმერეთი"/>
    <x v="8"/>
    <x v="114"/>
    <m/>
    <n v="2198"/>
    <x v="0"/>
    <m/>
    <n v="2"/>
    <n v="2"/>
    <s v="2000-2499"/>
  </r>
  <r>
    <s v="იმერეთი"/>
    <x v="8"/>
    <x v="114"/>
    <s v="კურსები"/>
    <n v="1603"/>
    <x v="0"/>
    <s v="ამბ"/>
    <m/>
    <m/>
    <m/>
  </r>
  <r>
    <s v="იმერეთი"/>
    <x v="8"/>
    <x v="114"/>
    <s v="გელათი"/>
    <n v="408"/>
    <x v="0"/>
    <m/>
    <m/>
    <m/>
    <m/>
  </r>
  <r>
    <s v="იმერეთი"/>
    <x v="8"/>
    <x v="114"/>
    <s v="მოწამეთა"/>
    <n v="187"/>
    <x v="0"/>
    <m/>
    <m/>
    <m/>
    <m/>
  </r>
  <r>
    <s v="იმერეთი"/>
    <x v="8"/>
    <x v="115"/>
    <m/>
    <n v="1412"/>
    <x v="0"/>
    <m/>
    <n v="1"/>
    <n v="1"/>
    <s v="1000-1499"/>
  </r>
  <r>
    <s v="იმერეთი"/>
    <x v="8"/>
    <x v="115"/>
    <s v="მუხურა"/>
    <n v="1412"/>
    <x v="1"/>
    <s v="ამბ"/>
    <m/>
    <m/>
    <m/>
  </r>
  <r>
    <s v="იმერეთი"/>
    <x v="8"/>
    <x v="116"/>
    <m/>
    <n v="2010"/>
    <x v="0"/>
    <m/>
    <n v="3"/>
    <n v="3"/>
    <s v="2000-2499"/>
  </r>
  <r>
    <s v="იმერეთი"/>
    <x v="8"/>
    <x v="116"/>
    <s v="ორპირი"/>
    <n v="936"/>
    <x v="0"/>
    <s v="ამბ"/>
    <m/>
    <m/>
    <m/>
  </r>
  <r>
    <s v="იმერეთი"/>
    <x v="8"/>
    <x v="116"/>
    <s v="ზედა ჭყეპი"/>
    <n v="91"/>
    <x v="0"/>
    <m/>
    <m/>
    <m/>
    <m/>
  </r>
  <r>
    <s v="იმერეთი"/>
    <x v="8"/>
    <x v="116"/>
    <s v="კოკა"/>
    <n v="196"/>
    <x v="0"/>
    <m/>
    <m/>
    <m/>
    <m/>
  </r>
  <r>
    <s v="იმერეთი"/>
    <x v="8"/>
    <x v="116"/>
    <s v="ლაფეთი"/>
    <n v="35"/>
    <x v="0"/>
    <m/>
    <m/>
    <m/>
    <m/>
  </r>
  <r>
    <s v="იმერეთი"/>
    <x v="8"/>
    <x v="116"/>
    <s v="მანდიკორი"/>
    <n v="119"/>
    <x v="0"/>
    <m/>
    <m/>
    <m/>
    <m/>
  </r>
  <r>
    <s v="იმერეთი"/>
    <x v="8"/>
    <x v="116"/>
    <s v="ნაბოსლევი"/>
    <n v="412"/>
    <x v="0"/>
    <m/>
    <m/>
    <m/>
    <m/>
  </r>
  <r>
    <s v="იმერეთი"/>
    <x v="8"/>
    <x v="116"/>
    <s v="ოხომირა"/>
    <n v="21"/>
    <x v="0"/>
    <m/>
    <m/>
    <m/>
    <m/>
  </r>
  <r>
    <s v="იმერეთი"/>
    <x v="8"/>
    <x v="116"/>
    <s v="ქვედა ჭყეპი"/>
    <n v="109"/>
    <x v="0"/>
    <m/>
    <m/>
    <m/>
    <m/>
  </r>
  <r>
    <s v="იმერეთი"/>
    <x v="8"/>
    <x v="116"/>
    <s v="შუყერი"/>
    <n v="45"/>
    <x v="0"/>
    <m/>
    <m/>
    <m/>
    <m/>
  </r>
  <r>
    <s v="იმერეთი"/>
    <x v="8"/>
    <x v="116"/>
    <s v="ჯონია"/>
    <n v="46"/>
    <x v="0"/>
    <m/>
    <m/>
    <m/>
    <m/>
  </r>
  <r>
    <s v="იმერეთი"/>
    <x v="8"/>
    <x v="117"/>
    <m/>
    <n v="1947"/>
    <x v="0"/>
    <m/>
    <n v="1"/>
    <n v="1"/>
    <s v="1500-1999"/>
  </r>
  <r>
    <s v="იმერეთი"/>
    <x v="8"/>
    <x v="117"/>
    <s v="საწირე"/>
    <n v="626"/>
    <x v="0"/>
    <s v="ამბ"/>
    <m/>
    <m/>
    <m/>
  </r>
  <r>
    <s v="იმერეთი"/>
    <x v="8"/>
    <x v="117"/>
    <s v="ახალსოფელი"/>
    <n v="299"/>
    <x v="0"/>
    <m/>
    <m/>
    <m/>
    <m/>
  </r>
  <r>
    <s v="იმერეთი"/>
    <x v="8"/>
    <x v="117"/>
    <s v="ბზიაური"/>
    <n v="68"/>
    <x v="0"/>
    <m/>
    <m/>
    <m/>
    <m/>
  </r>
  <r>
    <s v="იმერეთი"/>
    <x v="8"/>
    <x v="117"/>
    <s v="დაბაძველი"/>
    <n v="333"/>
    <x v="0"/>
    <m/>
    <m/>
    <m/>
    <m/>
  </r>
  <r>
    <s v="იმერეთი"/>
    <x v="8"/>
    <x v="117"/>
    <s v="ზედუბანი"/>
    <n v="134"/>
    <x v="0"/>
    <m/>
    <m/>
    <m/>
    <m/>
  </r>
  <r>
    <s v="იმერეთი"/>
    <x v="8"/>
    <x v="117"/>
    <s v="სამტრედია"/>
    <n v="212"/>
    <x v="0"/>
    <m/>
    <m/>
    <m/>
    <m/>
  </r>
  <r>
    <s v="იმერეთი"/>
    <x v="8"/>
    <x v="117"/>
    <m/>
    <n v="275"/>
    <x v="0"/>
    <m/>
    <m/>
    <m/>
    <m/>
  </r>
  <r>
    <s v="იმერეთი"/>
    <x v="8"/>
    <x v="118"/>
    <m/>
    <n v="795"/>
    <x v="0"/>
    <m/>
    <n v="1"/>
    <n v="1"/>
    <s v="500-999"/>
  </r>
  <r>
    <s v="იმერეთი"/>
    <x v="8"/>
    <x v="118"/>
    <s v="სოჩხეთი"/>
    <n v="346"/>
    <x v="0"/>
    <s v="ამბ"/>
    <m/>
    <m/>
    <m/>
  </r>
  <r>
    <s v="იმერეთი"/>
    <x v="8"/>
    <x v="118"/>
    <s v="ძმუისი"/>
    <n v="143"/>
    <x v="0"/>
    <m/>
    <m/>
    <m/>
    <m/>
  </r>
  <r>
    <s v="იმერეთი"/>
    <x v="8"/>
    <x v="118"/>
    <s v="წყნორი"/>
    <n v="306"/>
    <x v="0"/>
    <m/>
    <m/>
    <m/>
    <m/>
  </r>
  <r>
    <s v="იმერეთი"/>
    <x v="8"/>
    <x v="119"/>
    <m/>
    <n v="671"/>
    <x v="0"/>
    <m/>
    <n v="1"/>
    <n v="1"/>
    <s v="500-999"/>
  </r>
  <r>
    <s v="იმერეთი"/>
    <x v="8"/>
    <x v="119"/>
    <s v="ცუცხვათი"/>
    <n v="671"/>
    <x v="0"/>
    <s v="ამბ"/>
    <m/>
    <m/>
    <m/>
  </r>
  <r>
    <s v="იმერეთი"/>
    <x v="8"/>
    <x v="120"/>
    <m/>
    <n v="771"/>
    <x v="0"/>
    <m/>
    <n v="1"/>
    <n v="1"/>
    <s v="500-999"/>
  </r>
  <r>
    <s v="იმერეთი"/>
    <x v="8"/>
    <x v="120"/>
    <s v="ხრესილი"/>
    <n v="274"/>
    <x v="0"/>
    <s v="ახ.ამბ"/>
    <m/>
    <m/>
    <m/>
  </r>
  <r>
    <s v="იმერეთი"/>
    <x v="8"/>
    <x v="120"/>
    <s v="ახალდაბა"/>
    <n v="16"/>
    <x v="0"/>
    <m/>
    <m/>
    <m/>
    <m/>
  </r>
  <r>
    <s v="იმერეთი"/>
    <x v="8"/>
    <x v="120"/>
    <s v="ბუეთი"/>
    <n v="122"/>
    <x v="0"/>
    <m/>
    <m/>
    <m/>
    <m/>
  </r>
  <r>
    <s v="იმერეთი"/>
    <x v="8"/>
    <x v="120"/>
    <s v="გადაღმა წყალწითელა"/>
    <n v="11"/>
    <x v="0"/>
    <m/>
    <m/>
    <m/>
    <m/>
  </r>
  <r>
    <s v="იმერეთი"/>
    <x v="8"/>
    <x v="120"/>
    <s v="გადმოღმა წყალწითელა"/>
    <n v="54"/>
    <x v="0"/>
    <m/>
    <m/>
    <m/>
    <m/>
  </r>
  <r>
    <s v="იმერეთი"/>
    <x v="8"/>
    <x v="120"/>
    <s v="ივანეული"/>
    <n v="18"/>
    <x v="0"/>
    <m/>
    <m/>
    <m/>
    <m/>
  </r>
  <r>
    <s v="იმერეთი"/>
    <x v="8"/>
    <x v="120"/>
    <s v="ლეღვა"/>
    <n v="118"/>
    <x v="0"/>
    <m/>
    <m/>
    <m/>
    <m/>
  </r>
  <r>
    <s v="იმერეთი"/>
    <x v="8"/>
    <x v="120"/>
    <s v="ძუყნური"/>
    <n v="158"/>
    <x v="0"/>
    <m/>
    <m/>
    <m/>
    <m/>
  </r>
  <r>
    <s v="იმერეთი"/>
    <x v="8"/>
    <x v="121"/>
    <m/>
    <n v="504"/>
    <x v="0"/>
    <m/>
    <n v="1"/>
    <n v="1"/>
    <s v="500-999"/>
  </r>
  <r>
    <s v="იმერეთი"/>
    <x v="8"/>
    <x v="121"/>
    <s v="ჯვარისა"/>
    <n v="249"/>
    <x v="0"/>
    <s v="ამბ"/>
    <m/>
    <m/>
    <m/>
  </r>
  <r>
    <s v="იმერეთი"/>
    <x v="8"/>
    <x v="121"/>
    <s v="ლაშია"/>
    <n v="32"/>
    <x v="0"/>
    <m/>
    <m/>
    <m/>
    <m/>
  </r>
  <r>
    <s v="იმერეთი"/>
    <x v="8"/>
    <x v="121"/>
    <s v="ლეყერეთი"/>
    <n v="21"/>
    <x v="0"/>
    <m/>
    <m/>
    <m/>
    <m/>
  </r>
  <r>
    <s v="იმერეთი"/>
    <x v="8"/>
    <x v="121"/>
    <s v="ოჯოლა"/>
    <n v="140"/>
    <x v="0"/>
    <m/>
    <m/>
    <m/>
    <m/>
  </r>
  <r>
    <s v="იმერეთი"/>
    <x v="8"/>
    <x v="121"/>
    <s v="ხორჩანა"/>
    <n v="62"/>
    <x v="0"/>
    <m/>
    <m/>
    <m/>
    <m/>
  </r>
  <r>
    <s v="იმერეთი"/>
    <x v="9"/>
    <x v="0"/>
    <m/>
    <n v="56883"/>
    <x v="0"/>
    <m/>
    <n v="32"/>
    <n v="33"/>
    <m/>
  </r>
  <r>
    <s v="იმერეთი"/>
    <x v="9"/>
    <x v="122"/>
    <m/>
    <n v="11281"/>
    <x v="0"/>
    <m/>
    <m/>
    <m/>
    <m/>
  </r>
  <r>
    <s v="იმერეთი"/>
    <x v="9"/>
    <x v="123"/>
    <m/>
    <n v="5049"/>
    <x v="0"/>
    <m/>
    <n v="4"/>
    <n v="4"/>
    <s v="&gt;4000"/>
  </r>
  <r>
    <s v="იმერეთი"/>
    <x v="9"/>
    <x v="123"/>
    <s v="გეგუთი"/>
    <n v="5049"/>
    <x v="0"/>
    <s v="ამბ"/>
    <m/>
    <m/>
    <m/>
  </r>
  <r>
    <s v="იმერეთი"/>
    <x v="9"/>
    <x v="124"/>
    <m/>
    <n v="2819"/>
    <x v="0"/>
    <m/>
    <n v="2"/>
    <n v="2"/>
    <s v="2500-2999"/>
  </r>
  <r>
    <s v="იმერეთი"/>
    <x v="9"/>
    <x v="124"/>
    <s v="გვიშტიბი"/>
    <n v="1249"/>
    <x v="0"/>
    <s v="ამბ"/>
    <m/>
    <m/>
    <m/>
  </r>
  <r>
    <s v="იმერეთი"/>
    <x v="9"/>
    <x v="124"/>
    <s v="გუბისწყალი"/>
    <n v="443"/>
    <x v="0"/>
    <m/>
    <m/>
    <m/>
    <m/>
  </r>
  <r>
    <s v="იმერეთი"/>
    <x v="9"/>
    <x v="124"/>
    <s v="თერნალი"/>
    <n v="774"/>
    <x v="0"/>
    <m/>
    <m/>
    <m/>
    <m/>
  </r>
  <r>
    <s v="იმერეთი"/>
    <x v="9"/>
    <x v="124"/>
    <s v="პირველი წყალტუბო"/>
    <n v="353"/>
    <x v="0"/>
    <m/>
    <m/>
    <m/>
    <m/>
  </r>
  <r>
    <s v="იმერეთი"/>
    <x v="9"/>
    <x v="125"/>
    <m/>
    <n v="5532"/>
    <x v="0"/>
    <m/>
    <n v="3"/>
    <n v="3"/>
    <s v="&gt;4000"/>
  </r>
  <r>
    <s v="იმერეთი"/>
    <x v="9"/>
    <x v="125"/>
    <s v="გუმბრა"/>
    <n v="2381"/>
    <x v="0"/>
    <s v="ამბ"/>
    <m/>
    <m/>
    <m/>
  </r>
  <r>
    <s v="იმერეთი"/>
    <x v="9"/>
    <x v="125"/>
    <s v="ბანოჯა"/>
    <n v="1641"/>
    <x v="0"/>
    <m/>
    <m/>
    <m/>
    <m/>
  </r>
  <r>
    <s v="იმერეთი"/>
    <x v="9"/>
    <x v="125"/>
    <s v="ხომული"/>
    <n v="1510"/>
    <x v="0"/>
    <m/>
    <m/>
    <m/>
    <m/>
  </r>
  <r>
    <s v="იმერეთი"/>
    <x v="9"/>
    <x v="126"/>
    <m/>
    <n v="858"/>
    <x v="0"/>
    <m/>
    <n v="2"/>
    <n v="2"/>
    <s v="500-999"/>
  </r>
  <r>
    <s v="იმერეთი"/>
    <x v="9"/>
    <x v="127"/>
    <s v="დღნორისა"/>
    <n v="321"/>
    <x v="1"/>
    <s v="ამბ"/>
    <m/>
    <m/>
    <m/>
  </r>
  <r>
    <s v="იმერეთი"/>
    <x v="9"/>
    <x v="127"/>
    <s v="ლეხინდრისთავი "/>
    <n v="55"/>
    <x v="1"/>
    <m/>
    <m/>
    <m/>
    <m/>
  </r>
  <r>
    <s v="იმერეთი"/>
    <x v="9"/>
    <x v="127"/>
    <s v="საჩხეური"/>
    <n v="72"/>
    <x v="1"/>
    <m/>
    <m/>
    <m/>
    <m/>
  </r>
  <r>
    <s v="იმერეთი"/>
    <x v="9"/>
    <x v="127"/>
    <s v="ჭაშლეთი"/>
    <n v="76"/>
    <x v="1"/>
    <m/>
    <m/>
    <m/>
    <m/>
  </r>
  <r>
    <s v="იმერეთი"/>
    <x v="9"/>
    <x v="128"/>
    <s v="მექვენა"/>
    <n v="134"/>
    <x v="1"/>
    <s v="ამბ"/>
    <m/>
    <m/>
    <m/>
  </r>
  <r>
    <s v="იმერეთი"/>
    <x v="9"/>
    <x v="128"/>
    <s v="ბენთქოულა"/>
    <n v="13"/>
    <x v="1"/>
    <m/>
    <m/>
    <m/>
    <m/>
  </r>
  <r>
    <s v="იმერეთი"/>
    <x v="9"/>
    <x v="128"/>
    <s v="დერჩი"/>
    <n v="159"/>
    <x v="1"/>
    <m/>
    <m/>
    <m/>
    <m/>
  </r>
  <r>
    <s v="იმერეთი"/>
    <x v="9"/>
    <x v="128"/>
    <s v="ვანისჭალა"/>
    <s v="..."/>
    <x v="1"/>
    <m/>
    <m/>
    <m/>
    <m/>
  </r>
  <r>
    <s v="იმერეთი"/>
    <x v="9"/>
    <x v="128"/>
    <s v="ზედა ონჭეიში"/>
    <s v="..."/>
    <x v="1"/>
    <m/>
    <m/>
    <m/>
    <m/>
  </r>
  <r>
    <s v="იმერეთი"/>
    <x v="9"/>
    <x v="128"/>
    <s v="ქვედა ონჭეიში"/>
    <n v="16"/>
    <x v="1"/>
    <m/>
    <m/>
    <m/>
    <m/>
  </r>
  <r>
    <s v="იმერეთი"/>
    <x v="9"/>
    <x v="129"/>
    <m/>
    <n v="4464"/>
    <x v="0"/>
    <m/>
    <n v="3"/>
    <n v="3"/>
    <s v="&gt;4000"/>
  </r>
  <r>
    <s v="იმერეთი"/>
    <x v="9"/>
    <x v="129"/>
    <s v="მაღლაკი"/>
    <n v="4126"/>
    <x v="0"/>
    <s v="ამბ"/>
    <m/>
    <m/>
    <m/>
  </r>
  <r>
    <s v="იმერეთი"/>
    <x v="9"/>
    <x v="129"/>
    <s v="მიწაწითელი"/>
    <n v="338"/>
    <x v="0"/>
    <m/>
    <m/>
    <m/>
    <m/>
  </r>
  <r>
    <s v="იმერეთი"/>
    <x v="9"/>
    <x v="130"/>
    <m/>
    <n v="2451"/>
    <x v="0"/>
    <m/>
    <n v="2"/>
    <n v="2"/>
    <s v="2000-2499"/>
  </r>
  <r>
    <s v="იმერეთი"/>
    <x v="9"/>
    <x v="130"/>
    <s v="მუხიანი"/>
    <n v="1058"/>
    <x v="0"/>
    <s v="ამბ"/>
    <m/>
    <m/>
    <m/>
  </r>
  <r>
    <s v="იმერეთი"/>
    <x v="9"/>
    <x v="130"/>
    <s v="უკანეთი"/>
    <n v="319"/>
    <x v="0"/>
    <m/>
    <m/>
    <m/>
    <m/>
  </r>
  <r>
    <s v="იმერეთი"/>
    <x v="9"/>
    <x v="130"/>
    <s v="ქვედა მესხეთი"/>
    <n v="1074"/>
    <x v="0"/>
    <m/>
    <m/>
    <m/>
    <m/>
  </r>
  <r>
    <s v="იმერეთი"/>
    <x v="9"/>
    <x v="131"/>
    <m/>
    <n v="1953"/>
    <x v="0"/>
    <m/>
    <n v="2"/>
    <n v="3"/>
    <s v="1500-1999"/>
  </r>
  <r>
    <s v="იმერეთი"/>
    <x v="9"/>
    <x v="131"/>
    <s v="ოფურჩხეთი"/>
    <n v="719"/>
    <x v="0"/>
    <s v="ამბ"/>
    <m/>
    <m/>
    <m/>
  </r>
  <r>
    <s v="იმერეთი"/>
    <x v="9"/>
    <x v="131"/>
    <s v="გუმათი"/>
    <n v="426"/>
    <x v="0"/>
    <m/>
    <m/>
    <m/>
    <m/>
  </r>
  <r>
    <s v="იმერეთი"/>
    <x v="9"/>
    <x v="131"/>
    <s v="ნამოხვანი"/>
    <n v="147"/>
    <x v="0"/>
    <m/>
    <m/>
    <m/>
    <m/>
  </r>
  <r>
    <s v="იმერეთი"/>
    <x v="9"/>
    <x v="131"/>
    <s v="ჟონეთი"/>
    <n v="334"/>
    <x v="0"/>
    <m/>
    <m/>
    <m/>
    <m/>
  </r>
  <r>
    <s v="იმერეთი"/>
    <x v="9"/>
    <x v="131"/>
    <s v="ჯიმასტარო"/>
    <n v="327"/>
    <x v="0"/>
    <m/>
    <m/>
    <m/>
    <m/>
  </r>
  <r>
    <s v="იმერეთი"/>
    <x v="9"/>
    <x v="132"/>
    <m/>
    <n v="2067"/>
    <x v="0"/>
    <m/>
    <n v="1"/>
    <n v="1"/>
    <s v="2000-2499"/>
  </r>
  <r>
    <s v="იმერეთი"/>
    <x v="9"/>
    <x v="132"/>
    <s v="ოფშკვითი"/>
    <n v="2067"/>
    <x v="0"/>
    <s v="ამბ"/>
    <m/>
    <m/>
    <m/>
  </r>
  <r>
    <s v="იმერეთი"/>
    <x v="9"/>
    <x v="133"/>
    <m/>
    <n v="2888"/>
    <x v="0"/>
    <m/>
    <n v="2"/>
    <n v="2"/>
    <s v="2500-2999"/>
  </r>
  <r>
    <s v="იმერეთი"/>
    <x v="9"/>
    <x v="133"/>
    <s v="პატრიკეთი"/>
    <n v="1319"/>
    <x v="0"/>
    <s v="ამბ"/>
    <m/>
    <m/>
    <m/>
  </r>
  <r>
    <s v="იმერეთი"/>
    <x v="9"/>
    <x v="133"/>
    <s v="ტყაჩირი"/>
    <n v="1569"/>
    <x v="0"/>
    <m/>
    <m/>
    <m/>
    <m/>
  </r>
  <r>
    <s v="იმერეთი"/>
    <x v="9"/>
    <x v="134"/>
    <m/>
    <n v="2068"/>
    <x v="0"/>
    <m/>
    <n v="2"/>
    <n v="2"/>
    <s v="2000-2499"/>
  </r>
  <r>
    <s v="იმერეთი"/>
    <x v="9"/>
    <x v="134"/>
    <s v="რიონი"/>
    <n v="1160"/>
    <x v="0"/>
    <s v="ახ.ამბ"/>
    <m/>
    <m/>
    <m/>
  </r>
  <r>
    <s v="იმერეთი"/>
    <x v="9"/>
    <x v="134"/>
    <s v="ზარათი"/>
    <n v="314"/>
    <x v="0"/>
    <m/>
    <m/>
    <m/>
    <m/>
  </r>
  <r>
    <s v="იმერეთი"/>
    <x v="9"/>
    <x v="134"/>
    <s v="კუდოთი"/>
    <n v="0"/>
    <x v="0"/>
    <m/>
    <m/>
    <m/>
    <m/>
  </r>
  <r>
    <s v="იმერეთი"/>
    <x v="9"/>
    <x v="134"/>
    <s v="მეჩხერი"/>
    <n v="81"/>
    <x v="0"/>
    <m/>
    <m/>
    <m/>
    <m/>
  </r>
  <r>
    <s v="იმერეთი"/>
    <x v="9"/>
    <x v="134"/>
    <s v="ნოღა"/>
    <n v="68"/>
    <x v="0"/>
    <m/>
    <m/>
    <m/>
    <m/>
  </r>
  <r>
    <s v="იმერეთი"/>
    <x v="9"/>
    <x v="134"/>
    <s v="სორმონი "/>
    <n v="306"/>
    <x v="0"/>
    <m/>
    <m/>
    <m/>
    <m/>
  </r>
  <r>
    <s v="იმერეთი"/>
    <x v="9"/>
    <x v="134"/>
    <s v="ჭოლები"/>
    <n v="139"/>
    <x v="0"/>
    <m/>
    <m/>
    <m/>
    <m/>
  </r>
  <r>
    <s v="იმერეთი"/>
    <x v="9"/>
    <x v="135"/>
    <m/>
    <n v="1869"/>
    <x v="0"/>
    <m/>
    <n v="1"/>
    <n v="1"/>
    <s v="1500-1999"/>
  </r>
  <r>
    <s v="იმერეთი"/>
    <x v="9"/>
    <x v="135"/>
    <s v="საყულია"/>
    <n v="1869"/>
    <x v="0"/>
    <s v="ამბ"/>
    <m/>
    <m/>
    <m/>
  </r>
  <r>
    <s v="იმერეთი"/>
    <x v="9"/>
    <x v="136"/>
    <m/>
    <n v="5090"/>
    <x v="0"/>
    <m/>
    <n v="3"/>
    <n v="3"/>
    <s v="&gt;4000"/>
  </r>
  <r>
    <s v="იმერეთი"/>
    <x v="9"/>
    <x v="136"/>
    <s v="ფარცხანაყანები "/>
    <n v="5090"/>
    <x v="0"/>
    <s v="ამბ"/>
    <m/>
    <m/>
    <m/>
  </r>
  <r>
    <s v="იმერეთი"/>
    <x v="9"/>
    <x v="137"/>
    <m/>
    <n v="3357"/>
    <x v="0"/>
    <m/>
    <n v="2"/>
    <n v="2"/>
    <s v="3000-3999"/>
  </r>
  <r>
    <s v="იმერეთი"/>
    <x v="9"/>
    <x v="137"/>
    <s v="ქვიტირი"/>
    <n v="2314"/>
    <x v="0"/>
    <s v="ამბ"/>
    <m/>
    <m/>
    <m/>
  </r>
  <r>
    <s v="იმერეთი"/>
    <x v="9"/>
    <x v="137"/>
    <s v="ზედა მესხეთი"/>
    <n v="1043"/>
    <x v="0"/>
    <m/>
    <m/>
    <m/>
    <m/>
  </r>
  <r>
    <s v="იმერეთი"/>
    <x v="9"/>
    <x v="138"/>
    <m/>
    <n v="1569"/>
    <x v="0"/>
    <m/>
    <n v="1"/>
    <n v="1"/>
    <s v="1500-1999"/>
  </r>
  <r>
    <s v="იმერეთი"/>
    <x v="9"/>
    <x v="138"/>
    <s v="ცხუნკური"/>
    <n v="777"/>
    <x v="0"/>
    <s v="ამბ"/>
    <m/>
    <m/>
    <m/>
  </r>
  <r>
    <s v="იმერეთი"/>
    <x v="9"/>
    <x v="138"/>
    <s v="ბესიაური"/>
    <n v="0"/>
    <x v="0"/>
    <m/>
    <m/>
    <m/>
    <m/>
  </r>
  <r>
    <s v="იმერეთი"/>
    <x v="9"/>
    <x v="138"/>
    <s v="ყუმისთავი"/>
    <n v="673"/>
    <x v="0"/>
    <m/>
    <m/>
    <m/>
    <m/>
  </r>
  <r>
    <s v="იმერეთი"/>
    <x v="9"/>
    <x v="138"/>
    <s v="გაღმა ჩუნეში"/>
    <n v="119"/>
    <x v="0"/>
    <m/>
    <m/>
    <m/>
    <m/>
  </r>
  <r>
    <s v="იმერეთი"/>
    <x v="9"/>
    <x v="139"/>
    <m/>
    <n v="3568"/>
    <x v="0"/>
    <m/>
    <n v="2"/>
    <n v="2"/>
    <s v="3000-3999"/>
  </r>
  <r>
    <s v="იმერეთი"/>
    <x v="9"/>
    <x v="139"/>
    <s v="წყალტუბო"/>
    <n v="2330"/>
    <x v="0"/>
    <s v="ამბ"/>
    <m/>
    <m/>
    <m/>
  </r>
  <r>
    <s v="იმერეთი"/>
    <x v="9"/>
    <x v="139"/>
    <s v="ქვილიშორი"/>
    <n v="692"/>
    <x v="0"/>
    <m/>
    <m/>
    <m/>
    <m/>
  </r>
  <r>
    <s v="იმერეთი"/>
    <x v="9"/>
    <x v="139"/>
    <s v="ჩუნეში"/>
    <n v="546"/>
    <x v="0"/>
    <m/>
    <m/>
    <m/>
    <m/>
  </r>
  <r>
    <s v="იმერეთი"/>
    <x v="10"/>
    <x v="0"/>
    <m/>
    <n v="39884"/>
    <x v="0"/>
    <m/>
    <n v="24"/>
    <n v="41"/>
    <m/>
  </r>
  <r>
    <s v="იმერეთი"/>
    <x v="10"/>
    <x v="140"/>
    <m/>
    <n v="12803"/>
    <x v="0"/>
    <m/>
    <m/>
    <m/>
    <m/>
  </r>
  <r>
    <s v="იმერეთი"/>
    <x v="10"/>
    <x v="141"/>
    <m/>
    <n v="803"/>
    <x v="0"/>
    <m/>
    <n v="1"/>
    <n v="3"/>
    <s v="500-999"/>
  </r>
  <r>
    <s v="იმერეთი"/>
    <x v="10"/>
    <x v="141"/>
    <s v="ვაჭევი"/>
    <n v="324"/>
    <x v="1"/>
    <s v="ამბ"/>
    <m/>
    <m/>
    <m/>
  </r>
  <r>
    <s v="იმერეთი"/>
    <x v="10"/>
    <x v="141"/>
    <s v="მელუშეეთი"/>
    <n v="131"/>
    <x v="1"/>
    <m/>
    <m/>
    <m/>
    <m/>
  </r>
  <r>
    <s v="იმერეთი"/>
    <x v="10"/>
    <x v="141"/>
    <s v="ღვითორი"/>
    <n v="181"/>
    <x v="0"/>
    <m/>
    <m/>
    <m/>
    <m/>
  </r>
  <r>
    <s v="იმერეთი"/>
    <x v="10"/>
    <x v="141"/>
    <s v="ჯოლხეეთი"/>
    <n v="167"/>
    <x v="1"/>
    <m/>
    <m/>
    <m/>
    <m/>
  </r>
  <r>
    <s v="იმერეთი"/>
    <x v="10"/>
    <x v="142"/>
    <m/>
    <n v="2744"/>
    <x v="0"/>
    <m/>
    <n v="2"/>
    <n v="3"/>
    <s v="2500-2999"/>
  </r>
  <r>
    <s v="იმერეთი"/>
    <x v="10"/>
    <x v="142"/>
    <s v="ზოდი"/>
    <n v="1483"/>
    <x v="0"/>
    <s v="ამბ"/>
    <m/>
    <m/>
    <m/>
  </r>
  <r>
    <s v="იმერეთი"/>
    <x v="10"/>
    <x v="142"/>
    <s v="დარკვეთი"/>
    <n v="887"/>
    <x v="0"/>
    <m/>
    <m/>
    <m/>
    <m/>
  </r>
  <r>
    <s v="იმერეთი"/>
    <x v="10"/>
    <x v="142"/>
    <s v="ზედუბანი"/>
    <n v="246"/>
    <x v="0"/>
    <m/>
    <m/>
    <m/>
    <m/>
  </r>
  <r>
    <s v="იმერეთი"/>
    <x v="10"/>
    <x v="142"/>
    <s v="მოხოროთუბანი"/>
    <n v="128"/>
    <x v="0"/>
    <m/>
    <m/>
    <m/>
    <m/>
  </r>
  <r>
    <s v="იმერეთი"/>
    <x v="10"/>
    <x v="143"/>
    <m/>
    <n v="2544"/>
    <x v="0"/>
    <m/>
    <n v="2"/>
    <n v="2"/>
    <s v="2500-2999"/>
  </r>
  <r>
    <s v="იმერეთი"/>
    <x v="10"/>
    <x v="143"/>
    <s v="ითხვისი"/>
    <n v="1882"/>
    <x v="0"/>
    <s v="ამბ"/>
    <m/>
    <m/>
    <m/>
  </r>
  <r>
    <s v="იმერეთი"/>
    <x v="10"/>
    <x v="143"/>
    <s v="ბეგიაური"/>
    <n v="144"/>
    <x v="1"/>
    <m/>
    <m/>
    <m/>
    <m/>
  </r>
  <r>
    <s v="იმერეთი"/>
    <x v="10"/>
    <x v="143"/>
    <s v="ბჟინევი"/>
    <n v="518"/>
    <x v="1"/>
    <m/>
    <m/>
    <m/>
    <m/>
  </r>
  <r>
    <s v="იმერეთი"/>
    <x v="10"/>
    <x v="144"/>
    <m/>
    <n v="3049"/>
    <x v="0"/>
    <m/>
    <n v="2"/>
    <n v="4"/>
    <s v="3000-3999"/>
  </r>
  <r>
    <s v="იმერეთი"/>
    <x v="10"/>
    <x v="144"/>
    <s v="კაცხი"/>
    <n v="403"/>
    <x v="0"/>
    <m/>
    <m/>
    <m/>
    <m/>
  </r>
  <r>
    <s v="იმერეთი"/>
    <x v="10"/>
    <x v="144"/>
    <s v="დიდი კაცხი"/>
    <n v="629"/>
    <x v="0"/>
    <m/>
    <m/>
    <m/>
    <m/>
  </r>
  <r>
    <s v="იმერეთი"/>
    <x v="10"/>
    <x v="144"/>
    <s v="ეწერი"/>
    <n v="474"/>
    <x v="0"/>
    <m/>
    <m/>
    <m/>
    <m/>
  </r>
  <r>
    <s v="იმერეთი"/>
    <x v="10"/>
    <x v="144"/>
    <s v="მორძგვეთი"/>
    <n v="231"/>
    <x v="0"/>
    <m/>
    <m/>
    <m/>
    <m/>
  </r>
  <r>
    <s v="იმერეთი"/>
    <x v="10"/>
    <x v="144"/>
    <s v="ნავარძეთი"/>
    <n v="997"/>
    <x v="0"/>
    <m/>
    <m/>
    <m/>
    <m/>
  </r>
  <r>
    <s v="იმერეთი"/>
    <x v="10"/>
    <x v="144"/>
    <s v="სალიეთი"/>
    <n v="231"/>
    <x v="0"/>
    <m/>
    <m/>
    <m/>
    <m/>
  </r>
  <r>
    <s v="იმერეთი"/>
    <x v="10"/>
    <x v="144"/>
    <s v="ჯოყოეთი"/>
    <n v="84"/>
    <x v="0"/>
    <m/>
    <m/>
    <m/>
    <m/>
  </r>
  <r>
    <s v="იმერეთი"/>
    <x v="10"/>
    <x v="145"/>
    <m/>
    <n v="2139"/>
    <x v="0"/>
    <m/>
    <n v="2"/>
    <n v="5"/>
    <s v="2000-2499"/>
  </r>
  <r>
    <s v="იმერეთი"/>
    <x v="10"/>
    <x v="146"/>
    <s v="მანდაეთი"/>
    <n v="818"/>
    <x v="1"/>
    <s v="ახ.ამბ"/>
    <m/>
    <m/>
    <m/>
  </r>
  <r>
    <s v="იმერეთი"/>
    <x v="10"/>
    <x v="146"/>
    <s v="მეჩხეთური"/>
    <n v="268"/>
    <x v="1"/>
    <m/>
    <m/>
    <m/>
    <m/>
  </r>
  <r>
    <s v="იმერეთი"/>
    <x v="10"/>
    <x v="146"/>
    <s v="ჩხირაული"/>
    <n v="162"/>
    <x v="1"/>
    <m/>
    <m/>
    <m/>
    <m/>
  </r>
  <r>
    <s v="იმერეთი"/>
    <x v="10"/>
    <x v="146"/>
    <s v="ტყემლოვანა"/>
    <n v="517"/>
    <x v="0"/>
    <m/>
    <m/>
    <m/>
    <m/>
  </r>
  <r>
    <s v="იმერეთი"/>
    <x v="10"/>
    <x v="146"/>
    <s v="ქბილარი"/>
    <n v="51"/>
    <x v="1"/>
    <m/>
    <m/>
    <m/>
    <m/>
  </r>
  <r>
    <s v="იმერეთი"/>
    <x v="10"/>
    <x v="147"/>
    <s v="გეზრული"/>
    <n v="323"/>
    <x v="0"/>
    <m/>
    <m/>
    <m/>
    <m/>
  </r>
  <r>
    <s v="იმერეთი"/>
    <x v="10"/>
    <x v="148"/>
    <m/>
    <n v="3402"/>
    <x v="0"/>
    <m/>
    <n v="3"/>
    <n v="6"/>
    <s v="3000-3999"/>
  </r>
  <r>
    <s v="იმერეთი"/>
    <x v="10"/>
    <x v="148"/>
    <s v="ნიგოზეთი"/>
    <n v="446"/>
    <x v="0"/>
    <s v="ამბ"/>
    <m/>
    <m/>
    <m/>
  </r>
  <r>
    <s v="იმერეთი"/>
    <x v="10"/>
    <x v="148"/>
    <s v="გუნდაეთი"/>
    <n v="240"/>
    <x v="0"/>
    <m/>
    <m/>
    <m/>
    <m/>
  </r>
  <r>
    <s v="იმერეთი"/>
    <x v="10"/>
    <x v="148"/>
    <s v="ზედა ბერეთისა"/>
    <n v="328"/>
    <x v="1"/>
    <m/>
    <m/>
    <m/>
    <m/>
  </r>
  <r>
    <s v="იმერეთი"/>
    <x v="10"/>
    <x v="148"/>
    <s v="მერევი"/>
    <n v="336"/>
    <x v="0"/>
    <m/>
    <m/>
    <m/>
    <m/>
  </r>
  <r>
    <s v="იმერეთი"/>
    <x v="10"/>
    <x v="148"/>
    <s v="უსახელო"/>
    <n v="952"/>
    <x v="1"/>
    <m/>
    <m/>
    <m/>
    <m/>
  </r>
  <r>
    <s v="იმერეთი"/>
    <x v="10"/>
    <x v="148"/>
    <s v="ქვედა ბერეთისა"/>
    <n v="495"/>
    <x v="1"/>
    <m/>
    <m/>
    <m/>
    <m/>
  </r>
  <r>
    <s v="იმერეთი"/>
    <x v="10"/>
    <x v="148"/>
    <s v="წასრი"/>
    <n v="261"/>
    <x v="0"/>
    <m/>
    <m/>
    <m/>
    <m/>
  </r>
  <r>
    <s v="იმერეთი"/>
    <x v="10"/>
    <x v="148"/>
    <s v="წყალშავი"/>
    <n v="344"/>
    <x v="1"/>
    <m/>
    <m/>
    <m/>
    <m/>
  </r>
  <r>
    <s v="იმერეთი"/>
    <x v="10"/>
    <x v="149"/>
    <m/>
    <n v="2746"/>
    <x v="0"/>
    <m/>
    <n v="3"/>
    <n v="4"/>
    <s v="2500-2999"/>
  </r>
  <r>
    <s v="იმერეთი"/>
    <x v="10"/>
    <x v="149"/>
    <s v="პერევისა"/>
    <n v="851"/>
    <x v="0"/>
    <s v="ამბ"/>
    <m/>
    <m/>
    <m/>
  </r>
  <r>
    <s v="იმერეთი"/>
    <x v="10"/>
    <x v="149"/>
    <s v="კალაური"/>
    <n v="356"/>
    <x v="0"/>
    <m/>
    <m/>
    <m/>
    <m/>
  </r>
  <r>
    <s v="იმერეთი"/>
    <x v="10"/>
    <x v="149"/>
    <s v="სკინდორი"/>
    <n v="446"/>
    <x v="0"/>
    <m/>
    <m/>
    <m/>
    <m/>
  </r>
  <r>
    <s v="იმერეთი"/>
    <x v="10"/>
    <x v="149"/>
    <s v="შუქრუთი"/>
    <n v="559"/>
    <x v="0"/>
    <m/>
    <m/>
    <m/>
    <m/>
  </r>
  <r>
    <s v="იმერეთი"/>
    <x v="10"/>
    <x v="149"/>
    <s v="წინსოფელი"/>
    <n v="350"/>
    <x v="0"/>
    <m/>
    <m/>
    <m/>
    <m/>
  </r>
  <r>
    <s v="იმერეთი"/>
    <x v="10"/>
    <x v="149"/>
    <s v="ჭილოვანი"/>
    <n v="184"/>
    <x v="0"/>
    <m/>
    <m/>
    <m/>
    <m/>
  </r>
  <r>
    <s v="იმერეთი"/>
    <x v="10"/>
    <x v="150"/>
    <m/>
    <n v="1316"/>
    <x v="0"/>
    <m/>
    <n v="2"/>
    <n v="2"/>
    <s v="1000-1499"/>
  </r>
  <r>
    <s v="იმერეთი"/>
    <x v="10"/>
    <x v="150"/>
    <s v="რგანი"/>
    <n v="1316"/>
    <x v="0"/>
    <m/>
    <m/>
    <m/>
    <m/>
  </r>
  <r>
    <s v="იმერეთი"/>
    <x v="10"/>
    <x v="151"/>
    <m/>
    <n v="932"/>
    <x v="0"/>
    <m/>
    <n v="1"/>
    <n v="1"/>
    <s v="500-999"/>
  </r>
  <r>
    <s v="იმერეთი"/>
    <x v="10"/>
    <x v="151"/>
    <s v="სარქველეთუბანი"/>
    <n v="103"/>
    <x v="0"/>
    <s v="ამბ"/>
    <m/>
    <m/>
    <m/>
  </r>
  <r>
    <s v="იმერეთი"/>
    <x v="10"/>
    <x v="151"/>
    <s v="ბუნიკაური"/>
    <n v="61"/>
    <x v="0"/>
    <m/>
    <m/>
    <m/>
    <m/>
  </r>
  <r>
    <s v="იმერეთი"/>
    <x v="10"/>
    <x v="151"/>
    <s v="ზედა რგანი"/>
    <n v="182"/>
    <x v="0"/>
    <m/>
    <m/>
    <m/>
    <m/>
  </r>
  <r>
    <s v="იმერეთი"/>
    <x v="10"/>
    <x v="151"/>
    <s v="თაბაგრები"/>
    <n v="586"/>
    <x v="0"/>
    <m/>
    <m/>
    <m/>
    <m/>
  </r>
  <r>
    <s v="იმერეთი"/>
    <x v="10"/>
    <x v="152"/>
    <m/>
    <n v="1210"/>
    <x v="0"/>
    <m/>
    <n v="1"/>
    <n v="2"/>
    <s v="1000-1499"/>
  </r>
  <r>
    <s v="იმერეთი"/>
    <x v="10"/>
    <x v="152"/>
    <s v="სვერი"/>
    <n v="750"/>
    <x v="0"/>
    <s v="ამბ"/>
    <m/>
    <m/>
    <m/>
  </r>
  <r>
    <s v="იმერეთი"/>
    <x v="10"/>
    <x v="152"/>
    <s v="თვალუეთი"/>
    <n v="255"/>
    <x v="0"/>
    <m/>
    <m/>
    <m/>
    <m/>
  </r>
  <r>
    <s v="იმერეთი"/>
    <x v="10"/>
    <x v="152"/>
    <s v="ცხრუკვეთი"/>
    <n v="205"/>
    <x v="0"/>
    <m/>
    <m/>
    <m/>
    <m/>
  </r>
  <r>
    <s v="იმერეთი"/>
    <x v="10"/>
    <x v="153"/>
    <m/>
    <n v="1694"/>
    <x v="0"/>
    <m/>
    <n v="1"/>
    <n v="4"/>
    <s v="1500-1999"/>
  </r>
  <r>
    <s v="იმერეთი"/>
    <x v="10"/>
    <x v="153"/>
    <s v="ქვაციხე"/>
    <n v="451"/>
    <x v="0"/>
    <s v="ამბ"/>
    <m/>
    <m/>
    <m/>
  </r>
  <r>
    <s v="იმერეთი"/>
    <x v="10"/>
    <x v="153"/>
    <s v="ბიღა"/>
    <n v="367"/>
    <x v="0"/>
    <m/>
    <m/>
    <m/>
    <m/>
  </r>
  <r>
    <s v="იმერეთი"/>
    <x v="10"/>
    <x v="153"/>
    <s v="რცხილათი"/>
    <n v="450"/>
    <x v="0"/>
    <m/>
    <m/>
    <m/>
    <m/>
  </r>
  <r>
    <s v="იმერეთი"/>
    <x v="10"/>
    <x v="153"/>
    <s v="საკურწე"/>
    <n v="426"/>
    <x v="0"/>
    <m/>
    <m/>
    <m/>
    <m/>
  </r>
  <r>
    <s v="იმერეთი"/>
    <x v="10"/>
    <x v="154"/>
    <m/>
    <n v="2858"/>
    <x v="0"/>
    <m/>
    <n v="2"/>
    <n v="3"/>
    <s v="2500-2999"/>
  </r>
  <r>
    <s v="იმერეთი"/>
    <x v="10"/>
    <x v="155"/>
    <s v="წირქვალი"/>
    <n v="963"/>
    <x v="0"/>
    <s v="ამბ"/>
    <m/>
    <m/>
    <m/>
  </r>
  <r>
    <s v="იმერეთი"/>
    <x v="10"/>
    <x v="155"/>
    <s v="მღვიმევი"/>
    <n v="570"/>
    <x v="0"/>
    <m/>
    <m/>
    <m/>
    <m/>
  </r>
  <r>
    <s v="იმერეთი"/>
    <x v="10"/>
    <x v="155"/>
    <s v="ქვედა ჭალოვანი"/>
    <n v="546"/>
    <x v="1"/>
    <m/>
    <m/>
    <m/>
    <m/>
  </r>
  <r>
    <s v="იმერეთი"/>
    <x v="10"/>
    <x v="155"/>
    <s v="ხალიფაური"/>
    <n v="402"/>
    <x v="0"/>
    <m/>
    <m/>
    <m/>
    <m/>
  </r>
  <r>
    <s v="იმერეთი"/>
    <x v="10"/>
    <x v="156"/>
    <s v="ხვაშითი"/>
    <n v="36"/>
    <x v="1"/>
    <m/>
    <m/>
    <m/>
    <m/>
  </r>
  <r>
    <s v="იმერეთი"/>
    <x v="10"/>
    <x v="156"/>
    <s v="ვაკევისა"/>
    <n v="33"/>
    <x v="1"/>
    <m/>
    <m/>
    <m/>
    <m/>
  </r>
  <r>
    <s v="იმერეთი"/>
    <x v="10"/>
    <x v="156"/>
    <s v="ვანი"/>
    <n v="16"/>
    <x v="1"/>
    <m/>
    <m/>
    <m/>
    <m/>
  </r>
  <r>
    <s v="იმერეთი"/>
    <x v="10"/>
    <x v="156"/>
    <s v="ზედა ჭალოვანი"/>
    <n v="250"/>
    <x v="1"/>
    <m/>
    <m/>
    <m/>
    <m/>
  </r>
  <r>
    <s v="იმერეთი"/>
    <x v="10"/>
    <x v="156"/>
    <s v="კვახაჯელეთი"/>
    <n v="42"/>
    <x v="1"/>
    <m/>
    <m/>
    <m/>
    <m/>
  </r>
  <r>
    <s v="იმერეთი"/>
    <x v="10"/>
    <x v="157"/>
    <m/>
    <n v="1644"/>
    <x v="0"/>
    <m/>
    <n v="2"/>
    <n v="2"/>
    <s v="1500-1999"/>
  </r>
  <r>
    <s v="იმერეთი"/>
    <x v="10"/>
    <x v="157"/>
    <s v="ხრეითი"/>
    <n v="1644"/>
    <x v="1"/>
    <m/>
    <m/>
    <m/>
    <m/>
  </r>
  <r>
    <s v="იმერეთი"/>
    <x v="11"/>
    <x v="0"/>
    <m/>
    <n v="19473"/>
    <x v="0"/>
    <m/>
    <n v="18"/>
    <n v="19"/>
    <m/>
  </r>
  <r>
    <s v="იმერეთი"/>
    <x v="11"/>
    <x v="158"/>
    <m/>
    <n v="1965"/>
    <x v="0"/>
    <m/>
    <m/>
    <m/>
    <s v="1500-1999"/>
  </r>
  <r>
    <s v="იმერეთი"/>
    <x v="11"/>
    <x v="159"/>
    <m/>
    <n v="496"/>
    <x v="0"/>
    <m/>
    <n v="1"/>
    <n v="1"/>
    <s v="100-499"/>
  </r>
  <r>
    <s v="იმერეთი"/>
    <x v="11"/>
    <x v="159"/>
    <s v="ბაზალეთი"/>
    <n v="290"/>
    <x v="0"/>
    <s v="ამბ"/>
    <m/>
    <m/>
    <m/>
  </r>
  <r>
    <s v="იმერეთი"/>
    <x v="11"/>
    <x v="159"/>
    <s v="ქროლი"/>
    <n v="49"/>
    <x v="0"/>
    <m/>
    <m/>
    <m/>
    <m/>
  </r>
  <r>
    <s v="იმერეთი"/>
    <x v="11"/>
    <x v="159"/>
    <s v="ღარიხევი"/>
    <n v="130"/>
    <x v="0"/>
    <m/>
    <m/>
    <m/>
    <m/>
  </r>
  <r>
    <s v="იმერეთი"/>
    <x v="11"/>
    <x v="159"/>
    <s v="წიფი "/>
    <n v="27"/>
    <x v="0"/>
    <m/>
    <m/>
    <m/>
    <m/>
  </r>
  <r>
    <s v="იმერეთი"/>
    <x v="11"/>
    <x v="160"/>
    <m/>
    <n v="1934"/>
    <x v="0"/>
    <m/>
    <n v="1"/>
    <n v="1"/>
    <s v="1500-1999"/>
  </r>
  <r>
    <s v="იმერეთი"/>
    <x v="11"/>
    <x v="160"/>
    <s v="ბორითი"/>
    <n v="557"/>
    <x v="0"/>
    <s v="ამბ"/>
    <m/>
    <m/>
    <m/>
  </r>
  <r>
    <s v="იმერეთი"/>
    <x v="11"/>
    <x v="160"/>
    <s v="ამაშუკეთი"/>
    <n v="118"/>
    <x v="0"/>
    <m/>
    <m/>
    <m/>
    <m/>
  </r>
  <r>
    <s v="იმერეთი"/>
    <x v="11"/>
    <x v="160"/>
    <s v="ერეთა"/>
    <n v="81"/>
    <x v="0"/>
    <m/>
    <m/>
    <m/>
    <m/>
  </r>
  <r>
    <s v="იმერეთი"/>
    <x v="11"/>
    <x v="160"/>
    <s v="ვაშლევი"/>
    <n v="209"/>
    <x v="0"/>
    <m/>
    <m/>
    <m/>
    <m/>
  </r>
  <r>
    <s v="იმერეთი"/>
    <x v="11"/>
    <x v="160"/>
    <s v="კვესრევი"/>
    <n v="46"/>
    <x v="0"/>
    <m/>
    <m/>
    <m/>
    <m/>
  </r>
  <r>
    <s v="იმერეთი"/>
    <x v="11"/>
    <x v="160"/>
    <s v="მაქათუბანი"/>
    <n v="324"/>
    <x v="0"/>
    <m/>
    <m/>
    <m/>
    <m/>
  </r>
  <r>
    <s v="იმერეთი"/>
    <x v="11"/>
    <x v="160"/>
    <s v="საქასრია"/>
    <n v="323"/>
    <x v="0"/>
    <m/>
    <m/>
    <m/>
    <m/>
  </r>
  <r>
    <s v="იმერეთი"/>
    <x v="11"/>
    <x v="160"/>
    <s v="უბისა"/>
    <n v="276"/>
    <x v="0"/>
    <m/>
    <m/>
    <m/>
    <m/>
  </r>
  <r>
    <s v="იმერეთი"/>
    <x v="11"/>
    <x v="161"/>
    <m/>
    <n v="959"/>
    <x v="0"/>
    <m/>
    <n v="1"/>
    <n v="1"/>
    <s v="500-999"/>
  </r>
  <r>
    <s v="იმერეთი"/>
    <x v="11"/>
    <x v="161"/>
    <s v="ვარძია"/>
    <n v="959"/>
    <x v="0"/>
    <s v="ამბ"/>
    <m/>
    <m/>
    <m/>
  </r>
  <r>
    <s v="იმერეთი"/>
    <x v="11"/>
    <x v="162"/>
    <m/>
    <n v="678"/>
    <x v="0"/>
    <m/>
    <n v="1"/>
    <n v="1"/>
    <s v="500-999"/>
  </r>
  <r>
    <s v="იმერეთი"/>
    <x v="11"/>
    <x v="162"/>
    <s v="ზვარე"/>
    <n v="279"/>
    <x v="1"/>
    <s v="ამბ"/>
    <m/>
    <m/>
    <m/>
  </r>
  <r>
    <s v="იმერეთი"/>
    <x v="11"/>
    <x v="162"/>
    <s v="ნუნისი"/>
    <n v="48"/>
    <x v="1"/>
    <m/>
    <m/>
    <m/>
    <m/>
  </r>
  <r>
    <s v="იმერეთი"/>
    <x v="11"/>
    <x v="162"/>
    <s v="ჩრდილი"/>
    <n v="351"/>
    <x v="1"/>
    <m/>
    <m/>
    <m/>
    <m/>
  </r>
  <r>
    <s v="იმერეთი"/>
    <x v="11"/>
    <x v="163"/>
    <m/>
    <n v="2239"/>
    <x v="0"/>
    <m/>
    <n v="2"/>
    <n v="2"/>
    <s v="2000-2499"/>
  </r>
  <r>
    <s v="იმერეთი"/>
    <x v="11"/>
    <x v="164"/>
    <s v="კიცხი"/>
    <n v="729"/>
    <x v="0"/>
    <s v="ამბ"/>
    <m/>
    <m/>
    <m/>
  </r>
  <r>
    <s v="იმერეთი"/>
    <x v="11"/>
    <x v="164"/>
    <s v="ბორი"/>
    <n v="283"/>
    <x v="0"/>
    <m/>
    <m/>
    <m/>
    <m/>
  </r>
  <r>
    <s v="იმერეთი"/>
    <x v="11"/>
    <x v="164"/>
    <s v="თეთრაწყარო"/>
    <n v="333"/>
    <x v="0"/>
    <m/>
    <m/>
    <m/>
    <m/>
  </r>
  <r>
    <s v="იმერეთი"/>
    <x v="11"/>
    <x v="164"/>
    <s v="კიცხის იგორეთი"/>
    <n v="71"/>
    <x v="0"/>
    <m/>
    <m/>
    <m/>
    <m/>
  </r>
  <r>
    <s v="იმერეთი"/>
    <x v="11"/>
    <x v="164"/>
    <s v="საქარიქედი"/>
    <n v="225"/>
    <x v="0"/>
    <m/>
    <m/>
    <m/>
    <m/>
  </r>
  <r>
    <s v="იმერეთი"/>
    <x v="11"/>
    <x v="165"/>
    <s v="ხიდარი"/>
    <n v="598"/>
    <x v="0"/>
    <s v="ამბ"/>
    <m/>
    <m/>
    <m/>
  </r>
  <r>
    <s v="იმერეთი"/>
    <x v="11"/>
    <x v="166"/>
    <m/>
    <n v="719"/>
    <x v="0"/>
    <m/>
    <n v="1"/>
    <n v="1"/>
    <s v="500-999"/>
  </r>
  <r>
    <s v="იმერეთი"/>
    <x v="11"/>
    <x v="166"/>
    <s v="ლაშე"/>
    <n v="395"/>
    <x v="0"/>
    <s v="ამბ"/>
    <m/>
    <m/>
    <m/>
  </r>
  <r>
    <s v="იმერეთი"/>
    <x v="11"/>
    <x v="166"/>
    <s v="ლაშის იგორეთი"/>
    <n v="93"/>
    <x v="0"/>
    <m/>
    <m/>
    <m/>
    <m/>
  </r>
  <r>
    <s v="იმერეთი"/>
    <x v="11"/>
    <x v="166"/>
    <s v="უჩამეთი"/>
    <n v="47"/>
    <x v="0"/>
    <m/>
    <m/>
    <m/>
    <m/>
  </r>
  <r>
    <s v="იმერეთი"/>
    <x v="11"/>
    <x v="166"/>
    <s v="ღვერკი"/>
    <n v="49"/>
    <x v="0"/>
    <m/>
    <m/>
    <m/>
    <m/>
  </r>
  <r>
    <s v="იმერეთი"/>
    <x v="11"/>
    <x v="166"/>
    <s v="ხემაღალი"/>
    <n v="135"/>
    <x v="0"/>
    <m/>
    <m/>
    <m/>
    <m/>
  </r>
  <r>
    <s v="იმერეთი"/>
    <x v="11"/>
    <x v="167"/>
    <m/>
    <n v="1931"/>
    <x v="0"/>
    <m/>
    <n v="2"/>
    <n v="2"/>
    <s v="1500-1999"/>
  </r>
  <r>
    <s v="იმერეთი"/>
    <x v="11"/>
    <x v="168"/>
    <s v="ლეღვანი"/>
    <n v="679"/>
    <x v="0"/>
    <s v="ამბ"/>
    <m/>
    <m/>
    <m/>
  </r>
  <r>
    <s v="იმერეთი"/>
    <x v="11"/>
    <x v="168"/>
    <s v="დიდვაკე"/>
    <n v="175"/>
    <x v="0"/>
    <m/>
    <m/>
    <m/>
    <m/>
  </r>
  <r>
    <s v="იმერეთი"/>
    <x v="11"/>
    <x v="168"/>
    <s v="მარელისი"/>
    <n v="375"/>
    <x v="0"/>
    <m/>
    <m/>
    <m/>
    <m/>
  </r>
  <r>
    <s v="იმერეთი"/>
    <x v="11"/>
    <x v="168"/>
    <s v="პატარა სახვლარი"/>
    <s v="..."/>
    <x v="1"/>
    <m/>
    <m/>
    <m/>
    <m/>
  </r>
  <r>
    <s v="იმერეთი"/>
    <x v="11"/>
    <x v="169"/>
    <s v="ვახანი"/>
    <n v="381"/>
    <x v="0"/>
    <s v="ამბ"/>
    <m/>
    <m/>
    <m/>
  </r>
  <r>
    <s v="იმერეთი"/>
    <x v="11"/>
    <x v="169"/>
    <s v="ზედუბანი"/>
    <n v="154"/>
    <x v="0"/>
    <m/>
    <m/>
    <m/>
    <m/>
  </r>
  <r>
    <s v="იმერეთი"/>
    <x v="11"/>
    <x v="169"/>
    <s v="სერბაისი"/>
    <n v="165"/>
    <x v="0"/>
    <m/>
    <m/>
    <m/>
    <m/>
  </r>
  <r>
    <s v="იმერეთი"/>
    <x v="11"/>
    <x v="170"/>
    <m/>
    <n v="1054"/>
    <x v="0"/>
    <m/>
    <n v="2"/>
    <n v="2"/>
    <s v="1000-1499"/>
  </r>
  <r>
    <s v="იმერეთი"/>
    <x v="11"/>
    <x v="170"/>
    <s v="მოლითი"/>
    <n v="205"/>
    <x v="0"/>
    <s v="ამბ"/>
    <m/>
    <m/>
    <m/>
  </r>
  <r>
    <s v="იმერეთი"/>
    <x v="11"/>
    <x v="170"/>
    <s v="ბაბი"/>
    <n v="62"/>
    <x v="0"/>
    <m/>
    <m/>
    <m/>
    <m/>
  </r>
  <r>
    <s v="იმერეთი"/>
    <x v="11"/>
    <x v="170"/>
    <s v="ბეჟათუბანი"/>
    <n v="37"/>
    <x v="0"/>
    <m/>
    <m/>
    <m/>
    <m/>
  </r>
  <r>
    <s v="იმერეთი"/>
    <x v="11"/>
    <x v="170"/>
    <s v="დეისი"/>
    <n v="154"/>
    <x v="0"/>
    <m/>
    <m/>
    <m/>
    <m/>
  </r>
  <r>
    <s v="იმერეთი"/>
    <x v="11"/>
    <x v="170"/>
    <s v="ნებოძირი"/>
    <n v="324"/>
    <x v="0"/>
    <m/>
    <m/>
    <m/>
    <m/>
  </r>
  <r>
    <s v="იმერეთი"/>
    <x v="11"/>
    <x v="170"/>
    <s v="ქვები"/>
    <n v="219"/>
    <x v="0"/>
    <m/>
    <m/>
    <m/>
    <m/>
  </r>
  <r>
    <s v="იმერეთი"/>
    <x v="11"/>
    <x v="170"/>
    <s v="ჭარტალი"/>
    <n v="53"/>
    <x v="0"/>
    <m/>
    <m/>
    <m/>
    <m/>
  </r>
  <r>
    <s v="იმერეთი"/>
    <x v="11"/>
    <x v="170"/>
    <s v="ანიულა"/>
    <m/>
    <x v="0"/>
    <m/>
    <m/>
    <m/>
    <m/>
  </r>
  <r>
    <s v="იმერეთი"/>
    <x v="11"/>
    <x v="171"/>
    <m/>
    <n v="1296"/>
    <x v="0"/>
    <m/>
    <n v="1"/>
    <n v="1"/>
    <s v="1000-1499"/>
  </r>
  <r>
    <s v="იმერეთი"/>
    <x v="11"/>
    <x v="171"/>
    <s v="საღანძილე"/>
    <n v="365"/>
    <x v="0"/>
    <s v="ამბ"/>
    <m/>
    <m/>
    <m/>
  </r>
  <r>
    <s v="იმერეთი"/>
    <x v="11"/>
    <x v="171"/>
    <s v="ვანი"/>
    <n v="190"/>
    <x v="0"/>
    <m/>
    <m/>
    <m/>
    <m/>
  </r>
  <r>
    <s v="იმერეთი"/>
    <x v="11"/>
    <x v="171"/>
    <s v="ზარანი"/>
    <n v="158"/>
    <x v="0"/>
    <m/>
    <m/>
    <m/>
    <m/>
  </r>
  <r>
    <s v="იმერეთი"/>
    <x v="11"/>
    <x v="171"/>
    <s v="სხლითი"/>
    <n v="105"/>
    <x v="0"/>
    <m/>
    <m/>
    <m/>
    <m/>
  </r>
  <r>
    <s v="იმერეთი"/>
    <x v="11"/>
    <x v="171"/>
    <s v="ჩხერი"/>
    <n v="295"/>
    <x v="0"/>
    <m/>
    <m/>
    <m/>
    <m/>
  </r>
  <r>
    <s v="იმერეთი"/>
    <x v="11"/>
    <x v="171"/>
    <s v="ჯაფარაული"/>
    <n v="183"/>
    <x v="0"/>
    <m/>
    <m/>
    <m/>
    <m/>
  </r>
  <r>
    <s v="იმერეთი"/>
    <x v="11"/>
    <x v="172"/>
    <m/>
    <n v="586"/>
    <x v="0"/>
    <m/>
    <n v="1"/>
    <n v="1"/>
    <s v="500-999"/>
  </r>
  <r>
    <s v="იმერეთი"/>
    <x v="11"/>
    <x v="172"/>
    <s v="ფარცხნალი"/>
    <n v="254"/>
    <x v="0"/>
    <s v="ამბ"/>
    <m/>
    <m/>
    <m/>
  </r>
  <r>
    <s v="იმერეთი"/>
    <x v="11"/>
    <x v="172"/>
    <s v="ახალსოფელი"/>
    <n v="160"/>
    <x v="0"/>
    <m/>
    <m/>
    <m/>
    <m/>
  </r>
  <r>
    <s v="იმერეთი"/>
    <x v="11"/>
    <x v="172"/>
    <s v="ისლარი"/>
    <n v="137"/>
    <x v="0"/>
    <m/>
    <m/>
    <m/>
    <m/>
  </r>
  <r>
    <s v="იმერეთი"/>
    <x v="11"/>
    <x v="172"/>
    <s v="ღუდუმექედი"/>
    <n v="35"/>
    <x v="0"/>
    <m/>
    <m/>
    <m/>
    <m/>
  </r>
  <r>
    <s v="იმერეთი"/>
    <x v="11"/>
    <x v="173"/>
    <m/>
    <n v="1212"/>
    <x v="0"/>
    <m/>
    <n v="1"/>
    <n v="2"/>
    <s v="1000-1499"/>
  </r>
  <r>
    <s v="იმერეთი"/>
    <x v="11"/>
    <x v="174"/>
    <s v="ღორეშა"/>
    <n v="767"/>
    <x v="0"/>
    <s v="ამბ"/>
    <m/>
    <m/>
    <m/>
  </r>
  <r>
    <s v="იმერეთი"/>
    <x v="11"/>
    <x v="175"/>
    <s v="სარგვეში"/>
    <n v="233"/>
    <x v="0"/>
    <m/>
    <m/>
    <m/>
    <m/>
  </r>
  <r>
    <s v="იმერეთი"/>
    <x v="11"/>
    <x v="175"/>
    <s v="საბე"/>
    <n v="122"/>
    <x v="0"/>
    <m/>
    <m/>
    <m/>
    <m/>
  </r>
  <r>
    <s v="იმერეთი"/>
    <x v="11"/>
    <x v="175"/>
    <s v="მიროწმინდა"/>
    <n v="0"/>
    <x v="0"/>
    <m/>
    <m/>
    <m/>
    <m/>
  </r>
  <r>
    <s v="იმერეთი"/>
    <x v="11"/>
    <x v="175"/>
    <s v="ხორითი"/>
    <n v="90"/>
    <x v="0"/>
    <m/>
    <m/>
    <m/>
    <m/>
  </r>
  <r>
    <s v="იმერეთი"/>
    <x v="11"/>
    <x v="176"/>
    <m/>
    <n v="547"/>
    <x v="0"/>
    <m/>
    <n v="1"/>
    <n v="1"/>
    <s v="500-999"/>
  </r>
  <r>
    <s v="იმერეთი"/>
    <x v="11"/>
    <x v="176"/>
    <s v="წიფა"/>
    <n v="432"/>
    <x v="1"/>
    <s v="ახ.ამბ"/>
    <m/>
    <m/>
    <m/>
  </r>
  <r>
    <s v="იმერეთი"/>
    <x v="11"/>
    <x v="176"/>
    <s v="გოლათუბანი"/>
    <n v="70"/>
    <x v="1"/>
    <m/>
    <m/>
    <m/>
    <m/>
  </r>
  <r>
    <s v="იმერეთი"/>
    <x v="11"/>
    <x v="176"/>
    <s v="გუდათუბანი"/>
    <s v="..."/>
    <x v="1"/>
    <m/>
    <m/>
    <m/>
    <m/>
  </r>
  <r>
    <s v="იმერეთი"/>
    <x v="11"/>
    <x v="176"/>
    <s v="ფონა"/>
    <n v="44"/>
    <x v="1"/>
    <m/>
    <m/>
    <m/>
    <m/>
  </r>
  <r>
    <s v="იმერეთი"/>
    <x v="11"/>
    <x v="177"/>
    <m/>
    <n v="896"/>
    <x v="0"/>
    <m/>
    <n v="1"/>
    <n v="1"/>
    <s v="500-999"/>
  </r>
  <r>
    <s v="იმერეთი"/>
    <x v="11"/>
    <x v="177"/>
    <s v="წყალაფორეთი"/>
    <n v="334"/>
    <x v="0"/>
    <s v="ამბ"/>
    <m/>
    <m/>
    <m/>
  </r>
  <r>
    <s v="იმერეთი"/>
    <x v="11"/>
    <x v="177"/>
    <s v="ლახუნდარა"/>
    <n v="365"/>
    <x v="0"/>
    <m/>
    <m/>
    <m/>
    <m/>
  </r>
  <r>
    <s v="იმერეთი"/>
    <x v="11"/>
    <x v="177"/>
    <s v="პატარა ვარძია"/>
    <n v="106"/>
    <x v="0"/>
    <m/>
    <m/>
    <m/>
    <m/>
  </r>
  <r>
    <s v="იმერეთი"/>
    <x v="11"/>
    <x v="177"/>
    <s v="ჩალხაეთი"/>
    <s v="..."/>
    <x v="0"/>
    <m/>
    <m/>
    <m/>
    <m/>
  </r>
  <r>
    <s v="იმერეთი"/>
    <x v="11"/>
    <x v="177"/>
    <s v="ხონი"/>
    <n v="89"/>
    <x v="0"/>
    <m/>
    <m/>
    <m/>
    <m/>
  </r>
  <r>
    <s v="იმერეთი"/>
    <x v="11"/>
    <x v="178"/>
    <m/>
    <n v="2961"/>
    <x v="0"/>
    <m/>
    <n v="2"/>
    <n v="2"/>
    <s v="2500-2999"/>
  </r>
  <r>
    <s v="იმერეთი"/>
    <x v="11"/>
    <x v="179"/>
    <s v="ხუნევი"/>
    <n v="436"/>
    <x v="0"/>
    <s v="ამბ"/>
    <m/>
    <m/>
    <m/>
  </r>
  <r>
    <s v="იმერეთი"/>
    <x v="11"/>
    <x v="179"/>
    <s v="ბჟინევი"/>
    <n v="49"/>
    <x v="1"/>
    <m/>
    <m/>
    <m/>
    <m/>
  </r>
  <r>
    <s v="იმერეთი"/>
    <x v="11"/>
    <x v="179"/>
    <s v="გედსამანია"/>
    <n v="313"/>
    <x v="1"/>
    <m/>
    <m/>
    <m/>
    <m/>
  </r>
  <r>
    <s v="იმერეთი"/>
    <x v="11"/>
    <x v="179"/>
    <m/>
    <n v="285"/>
    <x v="0"/>
    <m/>
    <m/>
    <m/>
    <m/>
  </r>
  <r>
    <s v="იმერეთი"/>
    <x v="11"/>
    <x v="179"/>
    <s v="ვერტყვიჭალა"/>
    <n v="405"/>
    <x v="0"/>
    <m/>
    <m/>
    <m/>
    <m/>
  </r>
  <r>
    <s v="იმერეთი"/>
    <x v="11"/>
    <x v="180"/>
    <s v="ნადაბური"/>
    <n v="369"/>
    <x v="0"/>
    <m/>
    <m/>
    <m/>
    <m/>
  </r>
  <r>
    <s v="იმერეთი"/>
    <x v="11"/>
    <x v="180"/>
    <s v="გოლისი"/>
    <n v="28"/>
    <x v="1"/>
    <m/>
    <m/>
    <m/>
    <m/>
  </r>
  <r>
    <s v="იმერეთი"/>
    <x v="11"/>
    <x v="180"/>
    <m/>
    <n v="0"/>
    <x v="0"/>
    <m/>
    <m/>
    <m/>
    <m/>
  </r>
  <r>
    <s v="იმერეთი"/>
    <x v="11"/>
    <x v="181"/>
    <s v="ხევი"/>
    <n v="243"/>
    <x v="0"/>
    <m/>
    <m/>
    <m/>
    <m/>
  </r>
  <r>
    <s v="იმერეთი"/>
    <x v="11"/>
    <x v="181"/>
    <s v="გრიგალათი"/>
    <n v="370"/>
    <x v="0"/>
    <m/>
    <m/>
    <m/>
    <m/>
  </r>
  <r>
    <s v="იმერეთი"/>
    <x v="11"/>
    <x v="181"/>
    <s v="ციცქიური"/>
    <n v="186"/>
    <x v="0"/>
    <m/>
    <m/>
    <m/>
    <m/>
  </r>
  <r>
    <s v="იმერეთი"/>
    <x v="11"/>
    <x v="181"/>
    <s v="წაქვა"/>
    <n v="277"/>
    <x v="0"/>
    <m/>
    <m/>
    <m/>
    <m/>
  </r>
  <r>
    <s v="იმერეთი"/>
    <x v="12"/>
    <x v="0"/>
    <m/>
    <n v="23570"/>
    <x v="0"/>
    <m/>
    <n v="15"/>
    <n v="16"/>
    <m/>
  </r>
  <r>
    <s v="იმერეთი"/>
    <x v="12"/>
    <x v="182"/>
    <m/>
    <n v="8987"/>
    <x v="0"/>
    <m/>
    <m/>
    <m/>
    <m/>
  </r>
  <r>
    <s v="იმერეთი"/>
    <x v="12"/>
    <x v="183"/>
    <m/>
    <n v="1258"/>
    <x v="0"/>
    <m/>
    <n v="2"/>
    <n v="3"/>
    <s v="1000-1499"/>
  </r>
  <r>
    <s v="იმერეთი"/>
    <x v="12"/>
    <x v="184"/>
    <s v="ზედა გორდი"/>
    <n v="397"/>
    <x v="0"/>
    <s v="ამბ"/>
    <m/>
    <m/>
    <m/>
  </r>
  <r>
    <s v="იმერეთი"/>
    <x v="12"/>
    <x v="184"/>
    <s v="ბანგვეთი"/>
    <n v="35"/>
    <x v="0"/>
    <m/>
    <m/>
    <m/>
    <m/>
  </r>
  <r>
    <s v="იმერეთი"/>
    <x v="12"/>
    <x v="184"/>
    <s v="გამოღმა ნოღა"/>
    <n v="147"/>
    <x v="0"/>
    <m/>
    <m/>
    <m/>
    <m/>
  </r>
  <r>
    <s v="იმერეთი"/>
    <x v="12"/>
    <x v="184"/>
    <s v="გაღმა ნოღა"/>
    <n v="105"/>
    <x v="0"/>
    <m/>
    <m/>
    <m/>
    <m/>
  </r>
  <r>
    <s v="იმერეთი"/>
    <x v="12"/>
    <x v="184"/>
    <s v="ქვედა გორდი"/>
    <n v="320"/>
    <x v="0"/>
    <m/>
    <m/>
    <m/>
    <m/>
  </r>
  <r>
    <s v="იმერეთი"/>
    <x v="12"/>
    <x v="185"/>
    <s v="ქვედა კინჩხა"/>
    <n v="73"/>
    <x v="1"/>
    <s v="ამბ"/>
    <m/>
    <m/>
    <m/>
  </r>
  <r>
    <s v="იმერეთი"/>
    <x v="12"/>
    <x v="185"/>
    <s v="ზედა კინჩხა"/>
    <n v="38"/>
    <x v="1"/>
    <m/>
    <m/>
    <m/>
    <m/>
  </r>
  <r>
    <s v="იმერეთი"/>
    <x v="12"/>
    <x v="185"/>
    <s v="კინჩხა ფერდი"/>
    <n v="36"/>
    <x v="1"/>
    <m/>
    <m/>
    <m/>
    <m/>
  </r>
  <r>
    <s v="იმერეთი"/>
    <x v="12"/>
    <x v="185"/>
    <s v="რონდიში"/>
    <n v="28"/>
    <x v="0"/>
    <m/>
    <m/>
    <m/>
    <m/>
  </r>
  <r>
    <s v="იმერეთი"/>
    <x v="12"/>
    <x v="185"/>
    <s v="საწისქვილო"/>
    <n v="79"/>
    <x v="1"/>
    <m/>
    <m/>
    <m/>
    <m/>
  </r>
  <r>
    <s v="იმერეთი"/>
    <x v="12"/>
    <x v="186"/>
    <m/>
    <n v="756"/>
    <x v="0"/>
    <m/>
    <n v="1"/>
    <n v="1"/>
    <s v="500-999"/>
  </r>
  <r>
    <s v="იმერეთი"/>
    <x v="12"/>
    <x v="186"/>
    <s v="გოჩა ჯიხაიში"/>
    <n v="756"/>
    <x v="0"/>
    <m/>
    <m/>
    <m/>
    <m/>
  </r>
  <r>
    <s v="იმერეთი"/>
    <x v="12"/>
    <x v="187"/>
    <m/>
    <n v="1071"/>
    <x v="0"/>
    <m/>
    <n v="1"/>
    <n v="1"/>
    <s v="1000-1499"/>
  </r>
  <r>
    <s v="იმერეთი"/>
    <x v="12"/>
    <x v="187"/>
    <s v="შუა გუბი"/>
    <n v="113"/>
    <x v="0"/>
    <m/>
    <m/>
    <m/>
    <m/>
  </r>
  <r>
    <s v="იმერეთი"/>
    <x v="12"/>
    <x v="187"/>
    <s v="დიდი გუბი"/>
    <n v="793"/>
    <x v="0"/>
    <m/>
    <m/>
    <m/>
    <m/>
  </r>
  <r>
    <s v="იმერეთი"/>
    <x v="12"/>
    <x v="187"/>
    <s v="პატარა გუბი"/>
    <n v="165"/>
    <x v="0"/>
    <m/>
    <m/>
    <m/>
    <m/>
  </r>
  <r>
    <s v="იმერეთი"/>
    <x v="12"/>
    <x v="188"/>
    <m/>
    <n v="1007"/>
    <x v="0"/>
    <m/>
    <n v="2"/>
    <n v="2"/>
    <s v="1000-1499"/>
  </r>
  <r>
    <s v="იმერეთი"/>
    <x v="12"/>
    <x v="188"/>
    <s v="დედალაური"/>
    <n v="949"/>
    <x v="0"/>
    <m/>
    <m/>
    <m/>
    <m/>
  </r>
  <r>
    <s v="იმერეთი"/>
    <x v="12"/>
    <x v="188"/>
    <s v="ბესიაური"/>
    <n v="31"/>
    <x v="0"/>
    <m/>
    <m/>
    <m/>
    <m/>
  </r>
  <r>
    <s v="იმერეთი"/>
    <x v="12"/>
    <x v="188"/>
    <s v="ჩუნეში"/>
    <n v="27"/>
    <x v="0"/>
    <m/>
    <m/>
    <m/>
    <m/>
  </r>
  <r>
    <s v="იმერეთი"/>
    <x v="12"/>
    <x v="188"/>
    <s v="ხარაბოული"/>
    <n v="0"/>
    <x v="0"/>
    <m/>
    <m/>
    <m/>
    <m/>
  </r>
  <r>
    <m/>
    <x v="0"/>
    <x v="188"/>
    <s v="ჩაის მეურნეობა"/>
    <m/>
    <x v="0"/>
    <m/>
    <m/>
    <m/>
    <m/>
  </r>
  <r>
    <s v="იმერეთი"/>
    <x v="12"/>
    <x v="189"/>
    <m/>
    <n v="1668"/>
    <x v="0"/>
    <m/>
    <n v="1"/>
    <n v="1"/>
    <s v="1500-1999"/>
  </r>
  <r>
    <s v="იმერეთი"/>
    <x v="12"/>
    <x v="189"/>
    <s v="ივანდიდი"/>
    <n v="1668"/>
    <x v="0"/>
    <m/>
    <m/>
    <m/>
    <m/>
  </r>
  <r>
    <s v="იმერეთი"/>
    <x v="12"/>
    <x v="190"/>
    <m/>
    <n v="2083"/>
    <x v="0"/>
    <m/>
    <n v="2"/>
    <n v="2"/>
    <s v="2000-2499"/>
  </r>
  <r>
    <s v="იმერეთი"/>
    <x v="12"/>
    <x v="190"/>
    <s v="დიდი კუხი"/>
    <n v="1148"/>
    <x v="0"/>
    <m/>
    <m/>
    <m/>
    <m/>
  </r>
  <r>
    <s v="იმერეთი"/>
    <x v="12"/>
    <x v="190"/>
    <s v="ახალშენი"/>
    <n v="497"/>
    <x v="0"/>
    <m/>
    <m/>
    <m/>
    <m/>
  </r>
  <r>
    <s v="იმერეთი"/>
    <x v="12"/>
    <x v="190"/>
    <s v="პატარა კუხი"/>
    <n v="438"/>
    <x v="0"/>
    <m/>
    <m/>
    <m/>
    <m/>
  </r>
  <r>
    <s v="იმერეთი"/>
    <x v="12"/>
    <x v="191"/>
    <m/>
    <n v="1762"/>
    <x v="0"/>
    <m/>
    <n v="1"/>
    <n v="1"/>
    <s v="1500-1999"/>
  </r>
  <r>
    <s v="იმერეთი"/>
    <x v="12"/>
    <x v="191"/>
    <s v="მათხოჯი"/>
    <n v="1389"/>
    <x v="0"/>
    <m/>
    <m/>
    <m/>
    <m/>
  </r>
  <r>
    <s v="იმერეთი"/>
    <x v="12"/>
    <x v="191"/>
    <s v="ლეფილიე"/>
    <n v="23"/>
    <x v="0"/>
    <m/>
    <m/>
    <m/>
    <m/>
  </r>
  <r>
    <s v="იმერეთი"/>
    <x v="12"/>
    <x v="191"/>
    <s v="სუხჩა"/>
    <n v="237"/>
    <x v="0"/>
    <m/>
    <m/>
    <m/>
    <m/>
  </r>
  <r>
    <s v="იმერეთი"/>
    <x v="12"/>
    <x v="191"/>
    <s v="ხიდი"/>
    <n v="113"/>
    <x v="0"/>
    <m/>
    <m/>
    <m/>
    <m/>
  </r>
  <r>
    <s v="იმერეთი"/>
    <x v="12"/>
    <x v="192"/>
    <m/>
    <n v="2803"/>
    <x v="0"/>
    <m/>
    <n v="2"/>
    <n v="2"/>
    <s v="2500-2999"/>
  </r>
  <r>
    <s v="იმერეთი"/>
    <x v="12"/>
    <x v="192"/>
    <s v="ნახახულევი"/>
    <n v="681"/>
    <x v="0"/>
    <m/>
    <m/>
    <m/>
    <m/>
  </r>
  <r>
    <s v="იმერეთი"/>
    <x v="12"/>
    <x v="192"/>
    <s v="ახალბედისეული"/>
    <n v="315"/>
    <x v="0"/>
    <m/>
    <m/>
    <m/>
    <m/>
  </r>
  <r>
    <s v="იმერეთი"/>
    <x v="12"/>
    <x v="192"/>
    <s v="კონტუათი"/>
    <n v="922"/>
    <x v="0"/>
    <m/>
    <m/>
    <m/>
    <m/>
  </r>
  <r>
    <s v="იმერეთი"/>
    <x v="12"/>
    <x v="192"/>
    <s v="საწულუკიძეო"/>
    <n v="866"/>
    <x v="0"/>
    <s v="ახ.ამბ"/>
    <m/>
    <m/>
    <m/>
  </r>
  <r>
    <s v="იმერეთი"/>
    <x v="12"/>
    <x v="192"/>
    <s v="უძლოური"/>
    <n v="19"/>
    <x v="0"/>
    <m/>
    <m/>
    <m/>
    <m/>
  </r>
  <r>
    <s v="იმერეთი"/>
    <x v="12"/>
    <x v="193"/>
    <m/>
    <n v="1740"/>
    <x v="0"/>
    <m/>
    <n v="1"/>
    <n v="1"/>
    <s v="1500-1999"/>
  </r>
  <r>
    <s v="იმერეთი"/>
    <x v="12"/>
    <x v="193"/>
    <s v="ქუტირი"/>
    <n v="889"/>
    <x v="0"/>
    <m/>
    <m/>
    <m/>
    <m/>
  </r>
  <r>
    <s v="იმერეთი"/>
    <x v="12"/>
    <x v="193"/>
    <s v="გვაზაური"/>
    <n v="348"/>
    <x v="0"/>
    <m/>
    <m/>
    <m/>
    <m/>
  </r>
  <r>
    <s v="იმერეთი"/>
    <x v="12"/>
    <x v="193"/>
    <s v="პატარა ჯიხაიში"/>
    <n v="503"/>
    <x v="0"/>
    <m/>
    <m/>
    <m/>
    <m/>
  </r>
  <r>
    <s v="იმერეთი"/>
    <x v="12"/>
    <x v="194"/>
    <m/>
    <n v="435"/>
    <x v="0"/>
    <m/>
    <n v="2"/>
    <n v="2"/>
    <s v="100-499"/>
  </r>
  <r>
    <s v="იმერეთი"/>
    <x v="12"/>
    <x v="194"/>
    <s v="ძეძილეთი"/>
    <n v="197"/>
    <x v="0"/>
    <m/>
    <m/>
    <m/>
    <m/>
  </r>
  <r>
    <s v="იმერეთი"/>
    <x v="12"/>
    <x v="194"/>
    <s v="გელავერი"/>
    <n v="99"/>
    <x v="0"/>
    <m/>
    <m/>
    <m/>
    <m/>
  </r>
  <r>
    <s v="იმერეთი"/>
    <x v="12"/>
    <x v="194"/>
    <s v="გვაშტიბი"/>
    <n v="68"/>
    <x v="0"/>
    <m/>
    <m/>
    <m/>
    <m/>
  </r>
  <r>
    <s v="იმერეთი"/>
    <x v="12"/>
    <x v="194"/>
    <s v="ორაგვეთი"/>
    <n v="0"/>
    <x v="0"/>
    <m/>
    <m/>
    <m/>
    <m/>
  </r>
  <r>
    <s v="იმერეთი"/>
    <x v="12"/>
    <x v="194"/>
    <s v="ღვედი"/>
    <n v="71"/>
    <x v="0"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38">
  <r>
    <s v="იმერეთი"/>
    <x v="0"/>
    <m/>
    <m/>
    <n v="533906"/>
    <m/>
    <m/>
    <n v="217"/>
    <n v="247"/>
    <m/>
    <x v="0"/>
  </r>
  <r>
    <s v="იმერეთი"/>
    <x v="1"/>
    <m/>
    <m/>
    <n v="147635"/>
    <m/>
    <m/>
    <m/>
    <m/>
    <m/>
    <x v="0"/>
  </r>
  <r>
    <s v="იმერეთი"/>
    <x v="2"/>
    <m/>
    <m/>
    <n v="21582"/>
    <m/>
    <m/>
    <n v="17"/>
    <n v="17"/>
    <m/>
    <x v="0"/>
  </r>
  <r>
    <s v="იმერეთი"/>
    <x v="2"/>
    <s v="ქ. ბაღდათი"/>
    <m/>
    <n v="3707"/>
    <m/>
    <m/>
    <m/>
    <m/>
    <m/>
    <x v="0"/>
  </r>
  <r>
    <s v="იმერეთი"/>
    <x v="2"/>
    <s v="დიმი"/>
    <m/>
    <n v="3441"/>
    <m/>
    <m/>
    <n v="2"/>
    <n v="2"/>
    <s v="3000-3999"/>
    <x v="1"/>
  </r>
  <r>
    <s v="იმერეთი"/>
    <x v="2"/>
    <s v="დიმი"/>
    <s v="დიმი"/>
    <n v="3251"/>
    <m/>
    <m/>
    <m/>
    <m/>
    <m/>
    <x v="0"/>
  </r>
  <r>
    <s v="იმერეთი"/>
    <x v="2"/>
    <s v="დიმი"/>
    <s v="საიმედო"/>
    <n v="190"/>
    <m/>
    <m/>
    <m/>
    <m/>
    <m/>
    <x v="0"/>
  </r>
  <r>
    <s v="იმერეთი"/>
    <x v="2"/>
    <s v="ვარციხე"/>
    <m/>
    <n v="1559"/>
    <m/>
    <m/>
    <n v="2"/>
    <n v="2"/>
    <s v="1500-1999"/>
    <x v="1"/>
  </r>
  <r>
    <s v="იმერეთი"/>
    <x v="2"/>
    <s v="ვარციხე"/>
    <s v="ვარციხე"/>
    <n v="1559"/>
    <m/>
    <m/>
    <m/>
    <m/>
    <m/>
    <x v="0"/>
  </r>
  <r>
    <s v="იმერეთი"/>
    <x v="2"/>
    <s v="ზეგანი / საკრაულა"/>
    <m/>
    <n v="761"/>
    <m/>
    <m/>
    <n v="2"/>
    <n v="2"/>
    <s v="500-999"/>
    <x v="1"/>
  </r>
  <r>
    <s v="იმერეთი"/>
    <x v="2"/>
    <s v="ზეგანი"/>
    <s v="ზედა ზეგანი"/>
    <n v="196"/>
    <m/>
    <m/>
    <m/>
    <m/>
    <m/>
    <x v="0"/>
  </r>
  <r>
    <s v="იმერეთი"/>
    <x v="2"/>
    <s v="ზეგანი"/>
    <s v="ნებიერეთი"/>
    <n v="13"/>
    <m/>
    <m/>
    <m/>
    <m/>
    <m/>
    <x v="0"/>
  </r>
  <r>
    <s v="იმერეთი"/>
    <x v="2"/>
    <s v="ზეგანი"/>
    <s v="ქვედა ზეგანი"/>
    <n v="258"/>
    <m/>
    <m/>
    <m/>
    <m/>
    <m/>
    <x v="0"/>
  </r>
  <r>
    <s v="იმერეთი"/>
    <x v="2"/>
    <s v="ზეგანი"/>
    <s v="წიფა"/>
    <n v="52"/>
    <m/>
    <m/>
    <m/>
    <m/>
    <m/>
    <x v="0"/>
  </r>
  <r>
    <s v="იმერეთი"/>
    <x v="2"/>
    <s v="საკრაულა"/>
    <s v="საკრაულა"/>
    <n v="242"/>
    <m/>
    <m/>
    <m/>
    <m/>
    <m/>
    <x v="0"/>
  </r>
  <r>
    <s v="იმერეთი"/>
    <x v="2"/>
    <s v="მეორე ობჩა"/>
    <m/>
    <n v="821"/>
    <m/>
    <m/>
    <n v="1"/>
    <n v="1"/>
    <s v="500-999"/>
    <x v="2"/>
  </r>
  <r>
    <s v="იმერეთი"/>
    <x v="2"/>
    <s v="მეორე ობჩა"/>
    <s v="მეორე ობჩა"/>
    <n v="821"/>
    <m/>
    <s v="ამბ"/>
    <m/>
    <m/>
    <m/>
    <x v="0"/>
  </r>
  <r>
    <s v="იმერეთი"/>
    <x v="2"/>
    <s v="ნერგეეთი / ზედა დიმი"/>
    <m/>
    <n v="1791"/>
    <m/>
    <m/>
    <n v="2"/>
    <n v="2"/>
    <s v="1500-1999"/>
    <x v="1"/>
  </r>
  <r>
    <s v="იმერეთი"/>
    <x v="2"/>
    <s v="ნერგეეთი"/>
    <s v="ნერგეეთი"/>
    <n v="1001"/>
    <m/>
    <m/>
    <m/>
    <m/>
    <m/>
    <x v="0"/>
  </r>
  <r>
    <s v="იმერეთი"/>
    <x v="2"/>
    <s v="ნერგეეთი"/>
    <s v="ალისმერეთი"/>
    <s v="..."/>
    <m/>
    <m/>
    <m/>
    <m/>
    <m/>
    <x v="0"/>
  </r>
  <r>
    <s v="იმერეთი"/>
    <x v="2"/>
    <s v="ნერგეეთი"/>
    <s v="დაფენილი"/>
    <n v="139"/>
    <m/>
    <m/>
    <m/>
    <m/>
    <m/>
    <x v="0"/>
  </r>
  <r>
    <s v="იმერეთი"/>
    <x v="2"/>
    <s v="ნერგეეთი"/>
    <s v="წაბლარასხევი"/>
    <n v="89"/>
    <m/>
    <m/>
    <m/>
    <m/>
    <m/>
    <x v="0"/>
  </r>
  <r>
    <s v="იმერეთი"/>
    <x v="2"/>
    <s v="ნერგეეთი"/>
    <s v="წყალთაშუა"/>
    <n v="132"/>
    <m/>
    <m/>
    <m/>
    <m/>
    <m/>
    <x v="0"/>
  </r>
  <r>
    <m/>
    <x v="0"/>
    <s v="ნერგეეთი"/>
    <s v="კორიში"/>
    <s v="..."/>
    <m/>
    <m/>
    <m/>
    <m/>
    <m/>
    <x v="0"/>
  </r>
  <r>
    <m/>
    <x v="0"/>
    <s v="ნერგეეთი"/>
    <s v="მამანეთი"/>
    <s v="..."/>
    <m/>
    <m/>
    <m/>
    <m/>
    <m/>
    <x v="0"/>
  </r>
  <r>
    <s v="იმერეთი"/>
    <x v="2"/>
    <s v="ზედა დიმი"/>
    <s v="ზედა დიმი"/>
    <n v="425"/>
    <m/>
    <s v="ახ.ამბ"/>
    <m/>
    <m/>
    <m/>
    <x v="0"/>
  </r>
  <r>
    <s v="იმერეთი"/>
    <x v="2"/>
    <s v="პირველი ობჩა"/>
    <m/>
    <n v="1389"/>
    <m/>
    <m/>
    <n v="1"/>
    <n v="1"/>
    <s v="1000-1500"/>
    <x v="2"/>
  </r>
  <r>
    <s v="იმერეთი"/>
    <x v="2"/>
    <s v="პირველი ობჩა"/>
    <s v="პირველი ობჩა"/>
    <n v="1389"/>
    <m/>
    <m/>
    <m/>
    <m/>
    <m/>
    <x v="0"/>
  </r>
  <r>
    <s v="იმერეთი"/>
    <x v="2"/>
    <s v="როხი"/>
    <m/>
    <n v="1667"/>
    <m/>
    <m/>
    <n v="1"/>
    <n v="1"/>
    <s v="1500-1999"/>
    <x v="2"/>
  </r>
  <r>
    <s v="იმერეთი"/>
    <x v="2"/>
    <s v="როხი"/>
    <s v="როხი"/>
    <n v="1667"/>
    <m/>
    <m/>
    <m/>
    <m/>
    <m/>
    <x v="0"/>
  </r>
  <r>
    <s v="იმერეთი"/>
    <x v="2"/>
    <s v="ფერსათი / როკითი / დიდველა"/>
    <m/>
    <n v="3829"/>
    <m/>
    <m/>
    <n v="3"/>
    <n v="3"/>
    <s v="3000-3999"/>
    <x v="3"/>
  </r>
  <r>
    <s v="იმერეთი"/>
    <x v="2"/>
    <s v="ფერსათი"/>
    <s v="ფერსათი"/>
    <n v="2463"/>
    <m/>
    <m/>
    <m/>
    <m/>
    <m/>
    <x v="0"/>
  </r>
  <r>
    <s v="იმერეთი"/>
    <x v="2"/>
    <s v="ფერსათი"/>
    <s v="შუბანი"/>
    <n v="228"/>
    <m/>
    <m/>
    <m/>
    <m/>
    <m/>
    <x v="0"/>
  </r>
  <r>
    <s v="იმერეთი"/>
    <x v="2"/>
    <s v="როკითი"/>
    <s v="როკითი"/>
    <n v="477"/>
    <m/>
    <m/>
    <m/>
    <m/>
    <m/>
    <x v="0"/>
  </r>
  <r>
    <s v="იმერეთი"/>
    <x v="2"/>
    <s v="დიდველა"/>
    <s v="დიდველა"/>
    <n v="661"/>
    <m/>
    <m/>
    <m/>
    <m/>
    <m/>
    <x v="0"/>
  </r>
  <r>
    <s v="იმერეთი"/>
    <x v="2"/>
    <s v="წითელხევი"/>
    <m/>
    <n v="2079"/>
    <m/>
    <m/>
    <n v="2"/>
    <n v="2"/>
    <s v="2000-2499"/>
    <x v="1"/>
  </r>
  <r>
    <s v="იმერეთი"/>
    <x v="2"/>
    <s v="წითელხევი"/>
    <s v="წითელხევი"/>
    <n v="2079"/>
    <m/>
    <m/>
    <m/>
    <m/>
    <m/>
    <x v="0"/>
  </r>
  <r>
    <s v="იმერეთი"/>
    <x v="2"/>
    <s v="ხანი"/>
    <m/>
    <n v="538"/>
    <m/>
    <m/>
    <n v="1"/>
    <n v="1"/>
    <s v="500-999"/>
    <x v="2"/>
  </r>
  <r>
    <s v="იმერეთი"/>
    <x v="2"/>
    <s v="ხანი"/>
    <s v="ხანი"/>
    <n v="525"/>
    <s v="მაღ/მთა"/>
    <m/>
    <m/>
    <m/>
    <m/>
    <x v="0"/>
  </r>
  <r>
    <s v="იმერეთი"/>
    <x v="2"/>
    <s v="ხანი"/>
    <s v="ზეკარი"/>
    <s v="..."/>
    <m/>
    <m/>
    <m/>
    <m/>
    <m/>
    <x v="0"/>
  </r>
  <r>
    <s v="იმერეთი"/>
    <x v="2"/>
    <s v="ხანი"/>
    <s v="კაკასხიდი"/>
    <n v="13"/>
    <m/>
    <m/>
    <m/>
    <m/>
    <m/>
    <x v="0"/>
  </r>
  <r>
    <s v="იმერეთი"/>
    <x v="2"/>
    <s v="ხანი"/>
    <s v="ვენახჭალა"/>
    <s v="..."/>
    <m/>
    <m/>
    <m/>
    <m/>
    <m/>
    <x v="0"/>
  </r>
  <r>
    <s v="იმერეთი"/>
    <x v="2"/>
    <s v="ხანი"/>
    <s v="ქერშავეთი"/>
    <s v="..."/>
    <m/>
    <m/>
    <m/>
    <m/>
    <m/>
    <x v="0"/>
  </r>
  <r>
    <s v="იმერეთი"/>
    <x v="3"/>
    <m/>
    <m/>
    <n v="24512"/>
    <m/>
    <m/>
    <n v="17"/>
    <n v="18"/>
    <m/>
    <x v="0"/>
  </r>
  <r>
    <s v="იმერეთი"/>
    <x v="3"/>
    <s v="ქ. ვანი"/>
    <m/>
    <n v="3744"/>
    <m/>
    <m/>
    <m/>
    <m/>
    <m/>
    <x v="0"/>
  </r>
  <r>
    <s v="იმერეთი"/>
    <x v="3"/>
    <s v="ამაღლება"/>
    <m/>
    <n v="1561"/>
    <m/>
    <m/>
    <n v="1"/>
    <n v="1"/>
    <s v="1500-1999"/>
    <x v="2"/>
  </r>
  <r>
    <s v="იმერეთი"/>
    <x v="3"/>
    <s v="ამაღლება"/>
    <s v="ამაღლება"/>
    <n v="1052"/>
    <m/>
    <s v="ამბ"/>
    <m/>
    <m/>
    <m/>
    <x v="0"/>
  </r>
  <r>
    <s v="იმერეთი"/>
    <x v="3"/>
    <s v="ამაღლება"/>
    <s v="ინაშაური"/>
    <n v="509"/>
    <m/>
    <m/>
    <m/>
    <m/>
    <m/>
    <x v="0"/>
  </r>
  <r>
    <s v="იმერეთი"/>
    <x v="3"/>
    <s v="ბზვანი"/>
    <m/>
    <n v="1461"/>
    <m/>
    <m/>
    <n v="1"/>
    <n v="1"/>
    <s v="1000-1500"/>
    <x v="2"/>
  </r>
  <r>
    <s v="იმერეთი"/>
    <x v="3"/>
    <s v="ბზვანი"/>
    <s v="ქვედა ბზვანი"/>
    <n v="1090"/>
    <m/>
    <s v="ამბ"/>
    <m/>
    <m/>
    <m/>
    <x v="0"/>
  </r>
  <r>
    <s v="იმერეთი"/>
    <x v="3"/>
    <s v="ბზვანი"/>
    <s v="ზედა ბზვანი"/>
    <n v="371"/>
    <m/>
    <m/>
    <m/>
    <m/>
    <m/>
    <x v="0"/>
  </r>
  <r>
    <s v="იმერეთი"/>
    <x v="3"/>
    <s v="გადიდი"/>
    <m/>
    <n v="199"/>
    <m/>
    <m/>
    <n v="1"/>
    <n v="1"/>
    <s v="100-499"/>
    <x v="2"/>
  </r>
  <r>
    <s v="იმერეთი"/>
    <x v="3"/>
    <s v="გადიდი"/>
    <s v="გადიდი"/>
    <n v="109"/>
    <m/>
    <s v="ამბ"/>
    <m/>
    <m/>
    <m/>
    <x v="0"/>
  </r>
  <r>
    <s v="იმერეთი"/>
    <x v="3"/>
    <s v="გადიდი"/>
    <s v="ონჯოხეთი"/>
    <n v="90"/>
    <m/>
    <m/>
    <m/>
    <m/>
    <m/>
    <x v="0"/>
  </r>
  <r>
    <s v="იმერეთი"/>
    <x v="3"/>
    <s v="გორა"/>
    <m/>
    <n v="1356"/>
    <m/>
    <m/>
    <n v="1"/>
    <n v="1"/>
    <s v="1000-1499"/>
    <x v="2"/>
  </r>
  <r>
    <s v="იმერეთი"/>
    <x v="3"/>
    <s v="გორა"/>
    <s v="გორა"/>
    <n v="957"/>
    <m/>
    <s v="ამბ"/>
    <m/>
    <m/>
    <m/>
    <x v="0"/>
  </r>
  <r>
    <s v="იმერეთი"/>
    <x v="3"/>
    <s v="გორა"/>
    <s v="ზედა გორა"/>
    <n v="399"/>
    <m/>
    <m/>
    <m/>
    <m/>
    <m/>
    <x v="0"/>
  </r>
  <r>
    <s v="იმერეთი"/>
    <x v="3"/>
    <s v="დიხაშხო"/>
    <m/>
    <n v="1757"/>
    <m/>
    <m/>
    <n v="1"/>
    <n v="1"/>
    <s v="1500-1999"/>
    <x v="2"/>
  </r>
  <r>
    <s v="იმერეთი"/>
    <x v="3"/>
    <s v="დიხაშხო"/>
    <s v="დიხაშხო"/>
    <n v="1041"/>
    <m/>
    <s v="ამბ"/>
    <m/>
    <m/>
    <m/>
    <x v="0"/>
  </r>
  <r>
    <s v="იმერეთი"/>
    <x v="3"/>
    <s v="დიხაშხო"/>
    <s v="ისრითი"/>
    <n v="654"/>
    <m/>
    <m/>
    <m/>
    <m/>
    <m/>
    <x v="0"/>
  </r>
  <r>
    <s v="იმერეთი"/>
    <x v="3"/>
    <s v="დიხაშხო"/>
    <s v="ციხისუბანი"/>
    <n v="62"/>
    <m/>
    <m/>
    <m/>
    <m/>
    <m/>
    <x v="0"/>
  </r>
  <r>
    <s v="იმერეთი"/>
    <x v="3"/>
    <s v="ზედა ვანი"/>
    <m/>
    <n v="1132"/>
    <m/>
    <m/>
    <n v="1"/>
    <n v="1"/>
    <s v="1000-1499"/>
    <x v="2"/>
  </r>
  <r>
    <s v="იმერეთი"/>
    <x v="3"/>
    <s v="ზედა ვანი"/>
    <s v="ზედა ვანი"/>
    <n v="910"/>
    <m/>
    <s v="ამბ"/>
    <m/>
    <m/>
    <m/>
    <x v="0"/>
  </r>
  <r>
    <s v="იმერეთი"/>
    <x v="3"/>
    <s v="ზედა ვანი"/>
    <s v="ტყელვანი"/>
    <n v="222"/>
    <m/>
    <m/>
    <m/>
    <m/>
    <m/>
    <x v="0"/>
  </r>
  <r>
    <s v="იმერეთი"/>
    <x v="3"/>
    <s v="ზეინდარი"/>
    <m/>
    <n v="1869"/>
    <m/>
    <m/>
    <n v="1"/>
    <n v="1"/>
    <s v="1500-1999"/>
    <x v="2"/>
  </r>
  <r>
    <s v="იმერეთი"/>
    <x v="3"/>
    <s v="ზეინდარი"/>
    <s v="ზეინდარი"/>
    <n v="971"/>
    <m/>
    <s v="ამბ"/>
    <m/>
    <m/>
    <m/>
    <x v="0"/>
  </r>
  <r>
    <s v="იმერეთი"/>
    <x v="3"/>
    <s v="ზეინდარი"/>
    <s v="შუა გორა"/>
    <n v="898"/>
    <m/>
    <m/>
    <m/>
    <m/>
    <m/>
    <x v="0"/>
  </r>
  <r>
    <s v="იმერეთი"/>
    <x v="3"/>
    <s v="სალომინაო"/>
    <m/>
    <n v="790"/>
    <m/>
    <m/>
    <n v="1"/>
    <n v="1"/>
    <s v="500-999"/>
    <x v="2"/>
  </r>
  <r>
    <s v="იმერეთი"/>
    <x v="3"/>
    <s v="სალომინაო"/>
    <s v="სალომინაო"/>
    <n v="782"/>
    <m/>
    <s v="ამბ"/>
    <m/>
    <m/>
    <m/>
    <x v="0"/>
  </r>
  <r>
    <s v="იმერეთი"/>
    <x v="3"/>
    <s v="სალომინაო"/>
    <s v="ბაგინეთი"/>
    <s v="..."/>
    <m/>
    <m/>
    <m/>
    <m/>
    <m/>
    <x v="0"/>
  </r>
  <r>
    <s v="იმერეთი"/>
    <x v="3"/>
    <s v="სალხინო"/>
    <m/>
    <n v="1441"/>
    <m/>
    <m/>
    <n v="1"/>
    <n v="1"/>
    <s v="1000-1499"/>
    <x v="2"/>
  </r>
  <r>
    <s v="იმერეთი"/>
    <x v="3"/>
    <s v="სალხინო"/>
    <s v="სალხინო"/>
    <n v="1321"/>
    <m/>
    <s v="ამბ"/>
    <m/>
    <m/>
    <m/>
    <x v="0"/>
  </r>
  <r>
    <s v="იმერეთი"/>
    <x v="3"/>
    <s v="სალხინო"/>
    <s v="ზენობანი"/>
    <n v="120"/>
    <m/>
    <m/>
    <m/>
    <m/>
    <m/>
    <x v="0"/>
  </r>
  <r>
    <s v="იმერეთი"/>
    <x v="3"/>
    <s v="საპრასია / უხუთი"/>
    <m/>
    <n v="1279"/>
    <m/>
    <m/>
    <n v="1"/>
    <n v="2"/>
    <s v="1000-1499"/>
    <x v="2"/>
  </r>
  <r>
    <s v="იმერეთი"/>
    <x v="3"/>
    <s v="საპრასია"/>
    <s v="საპრასია"/>
    <n v="405"/>
    <m/>
    <s v="ახ.ამბ"/>
    <m/>
    <m/>
    <m/>
    <x v="0"/>
  </r>
  <r>
    <s v="იმერეთი"/>
    <x v="3"/>
    <s v="საპრასია"/>
    <s v="რომანეთი"/>
    <n v="276"/>
    <m/>
    <m/>
    <m/>
    <m/>
    <m/>
    <x v="0"/>
  </r>
  <r>
    <s v="იმერეთი"/>
    <x v="3"/>
    <s v="უხუთი"/>
    <s v="უხუთი"/>
    <n v="375"/>
    <m/>
    <s v="ამბ"/>
    <m/>
    <m/>
    <m/>
    <x v="0"/>
  </r>
  <r>
    <s v="იმერეთი"/>
    <x v="3"/>
    <s v="უხუთი"/>
    <s v="იმერუხუთი"/>
    <n v="223"/>
    <m/>
    <m/>
    <m/>
    <m/>
    <m/>
    <x v="0"/>
  </r>
  <r>
    <s v="იმერეთი"/>
    <x v="3"/>
    <s v="სულორი / ძულუხი"/>
    <m/>
    <n v="1120"/>
    <m/>
    <m/>
    <n v="1"/>
    <n v="1"/>
    <s v="1000-1499"/>
    <x v="2"/>
  </r>
  <r>
    <s v="იმერეთი"/>
    <x v="3"/>
    <s v="სულორი"/>
    <s v="სულორი"/>
    <n v="702"/>
    <m/>
    <s v="ამბ"/>
    <m/>
    <m/>
    <m/>
    <x v="0"/>
  </r>
  <r>
    <s v="იმერეთი"/>
    <x v="3"/>
    <s v="ძულუხი"/>
    <s v="ძულუხი"/>
    <n v="418"/>
    <m/>
    <s v="ამბ"/>
    <m/>
    <m/>
    <m/>
    <x v="0"/>
  </r>
  <r>
    <s v="იმერეთი"/>
    <x v="3"/>
    <s v="ტობანიერი"/>
    <m/>
    <n v="1270"/>
    <m/>
    <m/>
    <n v="1"/>
    <n v="1"/>
    <s v="1000-1499"/>
    <x v="2"/>
  </r>
  <r>
    <s v="იმერეთი"/>
    <x v="3"/>
    <s v="ტობანიერი"/>
    <s v="ტობანიერი"/>
    <n v="584"/>
    <m/>
    <s v="ამბ"/>
    <m/>
    <m/>
    <m/>
    <x v="0"/>
  </r>
  <r>
    <s v="იმერეთი"/>
    <x v="3"/>
    <s v="ტობანიერი"/>
    <s v="ზედა ეწერ-ტობანიერი"/>
    <n v="146"/>
    <m/>
    <m/>
    <m/>
    <m/>
    <m/>
    <x v="0"/>
  </r>
  <r>
    <s v="იმერეთი"/>
    <x v="3"/>
    <s v="ტობანიერი"/>
    <s v="კუშუბოური"/>
    <n v="140"/>
    <m/>
    <m/>
    <m/>
    <m/>
    <m/>
    <x v="0"/>
  </r>
  <r>
    <s v="იმერეთი"/>
    <x v="3"/>
    <s v="ტობანიერი"/>
    <s v="მიქელეფონი"/>
    <n v="400"/>
    <m/>
    <m/>
    <m/>
    <m/>
    <m/>
    <x v="0"/>
  </r>
  <r>
    <s v="იმერეთი"/>
    <x v="3"/>
    <s v="ფერეთა"/>
    <m/>
    <n v="663"/>
    <m/>
    <m/>
    <n v="1"/>
    <n v="1"/>
    <s v="500-999"/>
    <x v="2"/>
  </r>
  <r>
    <s v="იმერეთი"/>
    <x v="3"/>
    <s v="ფერეთა"/>
    <s v="ფერეთა"/>
    <n v="663"/>
    <m/>
    <s v="ამბ"/>
    <m/>
    <m/>
    <m/>
    <x v="0"/>
  </r>
  <r>
    <s v="იმერეთი"/>
    <x v="3"/>
    <s v="ფერეთა"/>
    <s v="ბაბოთი"/>
    <n v="0"/>
    <m/>
    <m/>
    <m/>
    <m/>
    <m/>
    <x v="0"/>
  </r>
  <r>
    <s v="იმერეთი"/>
    <x v="3"/>
    <s v="ყუმური"/>
    <m/>
    <n v="641"/>
    <m/>
    <m/>
    <n v="1"/>
    <n v="1"/>
    <s v="500-999"/>
    <x v="2"/>
  </r>
  <r>
    <s v="იმერეთი"/>
    <x v="3"/>
    <s v="ყუმური"/>
    <s v="ყუმური"/>
    <n v="445"/>
    <m/>
    <s v="ამბ"/>
    <m/>
    <m/>
    <m/>
    <x v="0"/>
  </r>
  <r>
    <s v="იმერეთი"/>
    <x v="3"/>
    <s v="ყუმური"/>
    <s v="დუცხუნი"/>
    <n v="109"/>
    <m/>
    <m/>
    <m/>
    <m/>
    <m/>
    <x v="0"/>
  </r>
  <r>
    <s v="იმერეთი"/>
    <x v="3"/>
    <s v="ყუმური"/>
    <s v="მაისოური"/>
    <n v="87"/>
    <m/>
    <m/>
    <m/>
    <m/>
    <m/>
    <x v="0"/>
  </r>
  <r>
    <s v="იმერეთი"/>
    <x v="3"/>
    <s v="შუამთა / მთისძირი / მუქედი"/>
    <m/>
    <n v="3094"/>
    <m/>
    <m/>
    <n v="2"/>
    <n v="2"/>
    <s v="3000-3999"/>
    <x v="1"/>
  </r>
  <r>
    <s v="იმერეთი"/>
    <x v="3"/>
    <s v="შუამთა"/>
    <s v="შუამთა"/>
    <n v="1307"/>
    <m/>
    <s v="ამბ"/>
    <m/>
    <m/>
    <m/>
    <x v="0"/>
  </r>
  <r>
    <s v="იმერეთი"/>
    <x v="3"/>
    <s v="შუამთა"/>
    <s v="ჭყვიში"/>
    <n v="376"/>
    <m/>
    <m/>
    <m/>
    <m/>
    <m/>
    <x v="0"/>
  </r>
  <r>
    <s v="იმერეთი"/>
    <x v="3"/>
    <s v="მთისძირი"/>
    <s v="მთისძირი"/>
    <n v="413"/>
    <m/>
    <s v="ამბ"/>
    <m/>
    <m/>
    <m/>
    <x v="0"/>
  </r>
  <r>
    <s v="იმერეთი"/>
    <x v="3"/>
    <s v="მთისძირი"/>
    <s v="ჭაგან-ჭყვიში"/>
    <n v="418"/>
    <m/>
    <m/>
    <m/>
    <m/>
    <m/>
    <x v="0"/>
  </r>
  <r>
    <s v="იმერეთი"/>
    <x v="3"/>
    <s v="მუქედი"/>
    <s v="ქვედა მუქედი"/>
    <n v="282"/>
    <m/>
    <s v="ამბ"/>
    <m/>
    <m/>
    <m/>
    <x v="0"/>
  </r>
  <r>
    <s v="იმერეთი"/>
    <x v="3"/>
    <s v="მუქედი"/>
    <s v="ზედა მუქედი"/>
    <n v="298"/>
    <m/>
    <m/>
    <m/>
    <m/>
    <m/>
    <x v="0"/>
  </r>
  <r>
    <s v="იმერეთი"/>
    <x v="3"/>
    <s v="ციხესულორი"/>
    <m/>
    <n v="1135"/>
    <m/>
    <m/>
    <n v="1"/>
    <n v="1"/>
    <s v="1000-1499"/>
    <x v="2"/>
  </r>
  <r>
    <s v="იმერეთი"/>
    <x v="3"/>
    <s v="ციხესულორი"/>
    <s v="ციხესულორი"/>
    <n v="1135"/>
    <m/>
    <s v="ამბ"/>
    <m/>
    <m/>
    <m/>
    <x v="0"/>
  </r>
  <r>
    <s v="იმერეთი"/>
    <x v="4"/>
    <m/>
    <m/>
    <n v="57628"/>
    <m/>
    <m/>
    <n v="25"/>
    <n v="29"/>
    <m/>
    <x v="0"/>
  </r>
  <r>
    <s v="იმერეთი"/>
    <x v="4"/>
    <s v="ქ. ზესტაფონი"/>
    <m/>
    <n v="20814"/>
    <m/>
    <m/>
    <m/>
    <m/>
    <m/>
    <x v="0"/>
  </r>
  <r>
    <s v="იმერეთი"/>
    <x v="4"/>
    <s v="ბოსლევი"/>
    <m/>
    <n v="1145"/>
    <m/>
    <m/>
    <n v="1"/>
    <n v="1"/>
    <s v="1000-1499"/>
    <x v="2"/>
  </r>
  <r>
    <s v="იმერეთი"/>
    <x v="4"/>
    <s v="ბოსლევი"/>
    <s v="ბეღლევი"/>
    <n v="235"/>
    <m/>
    <s v="ამბ"/>
    <m/>
    <m/>
    <m/>
    <x v="0"/>
  </r>
  <r>
    <s v="იმერეთი"/>
    <x v="4"/>
    <s v="ბოსლევი"/>
    <s v="გამოღმა ბოსლევი"/>
    <n v="397"/>
    <m/>
    <m/>
    <m/>
    <m/>
    <m/>
    <x v="0"/>
  </r>
  <r>
    <s v="იმერეთი"/>
    <x v="4"/>
    <s v="ბოსლევი"/>
    <s v="გაღმა ბოსლევი"/>
    <n v="271"/>
    <m/>
    <m/>
    <m/>
    <m/>
    <m/>
    <x v="0"/>
  </r>
  <r>
    <s v="იმერეთი"/>
    <x v="4"/>
    <s v="ბოსლევი"/>
    <s v="დიდწიფელა"/>
    <n v="63"/>
    <m/>
    <m/>
    <m/>
    <m/>
    <m/>
    <x v="0"/>
  </r>
  <r>
    <s v="იმერეთი"/>
    <x v="4"/>
    <s v="ბოსლევი"/>
    <s v="მარცხენა რკვია"/>
    <n v="83"/>
    <m/>
    <m/>
    <m/>
    <m/>
    <m/>
    <x v="0"/>
  </r>
  <r>
    <s v="იმერეთი"/>
    <x v="4"/>
    <s v="ბოსლევი"/>
    <s v="მარჯვენა რკვია"/>
    <n v="96"/>
    <m/>
    <m/>
    <m/>
    <m/>
    <m/>
    <x v="0"/>
  </r>
  <r>
    <s v="იმერეთი"/>
    <x v="4"/>
    <s v="დილიკაური"/>
    <m/>
    <n v="1921"/>
    <m/>
    <m/>
    <n v="1"/>
    <n v="1"/>
    <s v="1500-1999"/>
    <x v="2"/>
  </r>
  <r>
    <s v="იმერეთი"/>
    <x v="4"/>
    <s v="დილიკაური"/>
    <s v="დილიკაური"/>
    <n v="1813"/>
    <m/>
    <s v="ამბ"/>
    <m/>
    <m/>
    <m/>
    <x v="0"/>
  </r>
  <r>
    <s v="იმერეთი"/>
    <x v="4"/>
    <s v="დილიკაური"/>
    <s v="ქველეთუბანი"/>
    <n v="108"/>
    <m/>
    <m/>
    <m/>
    <m/>
    <m/>
    <x v="0"/>
  </r>
  <r>
    <s v="იმერეთი"/>
    <x v="4"/>
    <s v="ზედა საქარა"/>
    <m/>
    <n v="2266"/>
    <m/>
    <m/>
    <n v="2"/>
    <n v="2"/>
    <s v="2000-2499"/>
    <x v="1"/>
  </r>
  <r>
    <s v="იმერეთი"/>
    <x v="4"/>
    <s v="ზედა საქარა"/>
    <s v="ზედა საქარა"/>
    <n v="2099"/>
    <m/>
    <s v="ამბ"/>
    <m/>
    <m/>
    <m/>
    <x v="0"/>
  </r>
  <r>
    <s v="იმერეთი"/>
    <x v="4"/>
    <s v="ზედა საქარა"/>
    <s v="ბეღლევი"/>
    <n v="167"/>
    <m/>
    <m/>
    <m/>
    <m/>
    <m/>
    <x v="0"/>
  </r>
  <r>
    <s v="იმერეთი"/>
    <x v="4"/>
    <s v="ზოვრეთი"/>
    <m/>
    <n v="1513"/>
    <m/>
    <m/>
    <n v="1"/>
    <n v="1"/>
    <s v="1500-1999"/>
    <x v="2"/>
  </r>
  <r>
    <s v="იმერეთი"/>
    <x v="4"/>
    <s v="ზოვრეთი"/>
    <s v="ზოვრეთი"/>
    <n v="1513"/>
    <m/>
    <s v="ამბ"/>
    <m/>
    <m/>
    <m/>
    <x v="0"/>
  </r>
  <r>
    <s v="იმერეთი"/>
    <x v="4"/>
    <s v="ილემი"/>
    <m/>
    <n v="832"/>
    <m/>
    <m/>
    <n v="1"/>
    <n v="1"/>
    <s v="500-999"/>
    <x v="2"/>
  </r>
  <r>
    <s v="იმერეთი"/>
    <x v="4"/>
    <s v="ილემი"/>
    <s v="ქვედა ილემი"/>
    <n v="525"/>
    <m/>
    <m/>
    <m/>
    <m/>
    <m/>
    <x v="0"/>
  </r>
  <r>
    <s v="იმერეთი"/>
    <x v="4"/>
    <s v="ილემი"/>
    <s v="ზედა ილემი"/>
    <n v="307"/>
    <m/>
    <m/>
    <m/>
    <m/>
    <m/>
    <x v="0"/>
  </r>
  <r>
    <s v="იმერეთი"/>
    <x v="4"/>
    <s v="კვალითი"/>
    <m/>
    <n v="3013"/>
    <m/>
    <m/>
    <n v="2"/>
    <n v="3"/>
    <s v="3000-3999"/>
    <x v="1"/>
  </r>
  <r>
    <s v="იმერეთი"/>
    <x v="4"/>
    <s v="კვალითი"/>
    <s v="შუა კვალითი"/>
    <n v="452"/>
    <m/>
    <s v="ამბ"/>
    <m/>
    <m/>
    <m/>
    <x v="0"/>
  </r>
  <r>
    <s v="იმერეთი"/>
    <x v="4"/>
    <s v="კვალითი"/>
    <s v="ქვედა კვალითი"/>
    <n v="2561"/>
    <m/>
    <m/>
    <m/>
    <m/>
    <m/>
    <x v="0"/>
  </r>
  <r>
    <s v="იმერეთი"/>
    <x v="4"/>
    <s v="კლდეთი"/>
    <m/>
    <n v="3067"/>
    <m/>
    <m/>
    <n v="2"/>
    <n v="2"/>
    <s v="3000-3999"/>
    <x v="1"/>
  </r>
  <r>
    <s v="იმერეთი"/>
    <x v="4"/>
    <s v="კლდეთი"/>
    <s v="ზედა კლდეთი"/>
    <n v="499"/>
    <m/>
    <s v="ამბ"/>
    <m/>
    <m/>
    <m/>
    <x v="0"/>
  </r>
  <r>
    <s v="იმერეთი"/>
    <x v="4"/>
    <s v="კლდეთი"/>
    <s v="ალავერდი"/>
    <n v="312"/>
    <m/>
    <m/>
    <m/>
    <m/>
    <m/>
    <x v="0"/>
  </r>
  <r>
    <s v="იმერეთი"/>
    <x v="4"/>
    <s v="კლდეთი"/>
    <s v="თვრინი"/>
    <n v="589"/>
    <m/>
    <m/>
    <m/>
    <m/>
    <m/>
    <x v="0"/>
  </r>
  <r>
    <s v="იმერეთი"/>
    <x v="4"/>
    <s v="კლდეთი"/>
    <s v="კინოთი"/>
    <n v="345"/>
    <m/>
    <m/>
    <m/>
    <m/>
    <m/>
    <x v="0"/>
  </r>
  <r>
    <s v="იმერეთი"/>
    <x v="4"/>
    <s v="კლდეთი"/>
    <s v="მწყერიციხე"/>
    <n v="43"/>
    <m/>
    <m/>
    <m/>
    <m/>
    <m/>
    <x v="0"/>
  </r>
  <r>
    <s v="იმერეთი"/>
    <x v="4"/>
    <s v="კლდეთი"/>
    <s v="ტაბაკინი"/>
    <n v="754"/>
    <m/>
    <m/>
    <m/>
    <m/>
    <m/>
    <x v="0"/>
  </r>
  <r>
    <s v="იმერეთი"/>
    <x v="4"/>
    <s v="კლდეთი"/>
    <s v="ქვედა კლდეთი"/>
    <n v="525"/>
    <m/>
    <m/>
    <m/>
    <m/>
    <m/>
    <x v="0"/>
  </r>
  <r>
    <s v="იმერეთი"/>
    <x v="4"/>
    <s v="მეორე სვირი"/>
    <m/>
    <n v="3723"/>
    <m/>
    <m/>
    <n v="2"/>
    <n v="3"/>
    <s v="3000-3999"/>
    <x v="1"/>
  </r>
  <r>
    <s v="იმერეთი"/>
    <x v="4"/>
    <s v="მეორე სვირი"/>
    <s v="მეორე სვირი"/>
    <n v="3356"/>
    <m/>
    <s v="ამბ"/>
    <m/>
    <m/>
    <m/>
    <x v="0"/>
  </r>
  <r>
    <s v="იმერეთი"/>
    <x v="4"/>
    <s v="მეორე სვირი"/>
    <s v="სადგური სვირი"/>
    <n v="367"/>
    <m/>
    <m/>
    <m/>
    <m/>
    <m/>
    <x v="0"/>
  </r>
  <r>
    <s v="იმერეთი"/>
    <x v="4"/>
    <s v="პირველი სვირი"/>
    <m/>
    <n v="1981"/>
    <m/>
    <m/>
    <n v="2"/>
    <n v="2"/>
    <s v="1500-1999"/>
    <x v="1"/>
  </r>
  <r>
    <s v="იმერეთი"/>
    <x v="4"/>
    <s v="პირველი სვირი"/>
    <s v="პირველი სვირი"/>
    <n v="1981"/>
    <m/>
    <s v="ამბ"/>
    <m/>
    <m/>
    <m/>
    <x v="0"/>
  </r>
  <r>
    <s v="იმერეთი"/>
    <x v="4"/>
    <s v="როდინოული"/>
    <m/>
    <n v="1956"/>
    <m/>
    <m/>
    <n v="1"/>
    <n v="2"/>
    <s v="1500-1999"/>
    <x v="2"/>
  </r>
  <r>
    <s v="იმერეთი"/>
    <x v="4"/>
    <s v="როდინოული"/>
    <s v="როდინოული"/>
    <n v="728"/>
    <m/>
    <m/>
    <m/>
    <m/>
    <m/>
    <x v="0"/>
  </r>
  <r>
    <s v="იმერეთი"/>
    <x v="4"/>
    <s v="როდინოული"/>
    <s v="აჯამეთი"/>
    <n v="296"/>
    <m/>
    <s v="ახ.ამბ"/>
    <m/>
    <m/>
    <m/>
    <x v="0"/>
  </r>
  <r>
    <s v="იმერეთი"/>
    <x v="4"/>
    <s v="როდინოული"/>
    <s v="სვეტმაღალი"/>
    <n v="302"/>
    <m/>
    <m/>
    <m/>
    <m/>
    <m/>
    <x v="0"/>
  </r>
  <r>
    <s v="იმერეთი"/>
    <x v="4"/>
    <s v="როდინოული"/>
    <s v="ცხენთარო"/>
    <n v="630"/>
    <m/>
    <m/>
    <m/>
    <m/>
    <m/>
    <x v="0"/>
  </r>
  <r>
    <s v="იმერეთი"/>
    <x v="4"/>
    <s v="ფუთი"/>
    <m/>
    <n v="1564"/>
    <m/>
    <m/>
    <n v="1"/>
    <n v="2"/>
    <s v="1500-1999"/>
    <x v="2"/>
  </r>
  <r>
    <s v="იმერეთი"/>
    <x v="4"/>
    <s v="ფუთი"/>
    <s v="ფუთი"/>
    <n v="1564"/>
    <m/>
    <s v="ამბ"/>
    <m/>
    <m/>
    <m/>
    <x v="0"/>
  </r>
  <r>
    <s v="იმერეთი"/>
    <x v="4"/>
    <s v="ქვედა საზანო"/>
    <m/>
    <n v="3440"/>
    <m/>
    <m/>
    <n v="2"/>
    <n v="2"/>
    <s v="3000-3999"/>
    <x v="1"/>
  </r>
  <r>
    <s v="იმერეთი"/>
    <x v="4"/>
    <s v="ქვედა საზანო"/>
    <s v="ქვედა საზანო"/>
    <n v="1334"/>
    <m/>
    <s v="ამბ"/>
    <m/>
    <m/>
    <m/>
    <x v="0"/>
  </r>
  <r>
    <s v="იმერეთი"/>
    <x v="4"/>
    <s v="ქვედა საზანო"/>
    <s v="სასახლე"/>
    <n v="587"/>
    <m/>
    <m/>
    <m/>
    <m/>
    <m/>
    <x v="0"/>
  </r>
  <r>
    <s v="იმერეთი"/>
    <x v="4"/>
    <s v="ქვედა საზანო"/>
    <s v="ტყლაპი-ვაკე"/>
    <n v="1080"/>
    <m/>
    <m/>
    <m/>
    <m/>
    <m/>
    <x v="0"/>
  </r>
  <r>
    <s v="იმერეთი"/>
    <x v="4"/>
    <s v="ქვედა საზანო"/>
    <s v="შიმშილაქედი"/>
    <n v="439"/>
    <m/>
    <m/>
    <m/>
    <m/>
    <m/>
    <x v="0"/>
  </r>
  <r>
    <s v="იმერეთი"/>
    <x v="4"/>
    <s v="ქვედა საქარა"/>
    <m/>
    <n v="3994"/>
    <m/>
    <m/>
    <n v="2"/>
    <n v="2"/>
    <s v="3000-3999"/>
    <x v="1"/>
  </r>
  <r>
    <s v="იმერეთი"/>
    <x v="4"/>
    <s v="ქვედა საქარა"/>
    <s v="ქვედა საქარა"/>
    <n v="1989"/>
    <m/>
    <s v="ამბ"/>
    <m/>
    <m/>
    <m/>
    <x v="0"/>
  </r>
  <r>
    <s v="იმერეთი"/>
    <x v="4"/>
    <s v="ქვედა საქარა"/>
    <s v="არგვეთა"/>
    <n v="1329"/>
    <m/>
    <m/>
    <m/>
    <m/>
    <m/>
    <x v="0"/>
  </r>
  <r>
    <s v="იმერეთი"/>
    <x v="4"/>
    <s v="ქვედა საქარა"/>
    <s v="ჭალატყე"/>
    <n v="676"/>
    <m/>
    <m/>
    <m/>
    <m/>
    <m/>
    <x v="0"/>
  </r>
  <r>
    <s v="იმერეთი"/>
    <x v="4"/>
    <s v="შორაპანი / სანახშირე"/>
    <m/>
    <n v="2728"/>
    <m/>
    <m/>
    <n v="2"/>
    <n v="2"/>
    <s v="2500-2999"/>
    <x v="1"/>
  </r>
  <r>
    <s v="იმერეთი"/>
    <x v="4"/>
    <s v="შორაპანი"/>
    <s v="შორაპანი"/>
    <n v="1258"/>
    <m/>
    <s v="ამბ"/>
    <m/>
    <m/>
    <m/>
    <x v="0"/>
  </r>
  <r>
    <s v="იმერეთი"/>
    <x v="4"/>
    <s v="სანახშირე"/>
    <s v="სანახშირე"/>
    <n v="162"/>
    <m/>
    <s v="ამბ"/>
    <m/>
    <m/>
    <m/>
    <x v="0"/>
  </r>
  <r>
    <s v="იმერეთი"/>
    <x v="4"/>
    <s v="სანახშირე"/>
    <s v="ზედა წიფლავაკე"/>
    <n v="155"/>
    <m/>
    <m/>
    <m/>
    <m/>
    <m/>
    <x v="0"/>
  </r>
  <r>
    <s v="იმერეთი"/>
    <x v="4"/>
    <s v="სანახშირე"/>
    <s v="მარტოთუბანი"/>
    <n v="633"/>
    <m/>
    <m/>
    <m/>
    <m/>
    <m/>
    <x v="0"/>
  </r>
  <r>
    <s v="იმერეთი"/>
    <x v="4"/>
    <s v="სანახშირე"/>
    <s v="საღვინე"/>
    <n v="240"/>
    <m/>
    <m/>
    <m/>
    <m/>
    <m/>
    <x v="0"/>
  </r>
  <r>
    <s v="იმერეთი"/>
    <x v="4"/>
    <s v="სანახშირე"/>
    <s v="ქვედა წიფლავაკე"/>
    <n v="280"/>
    <m/>
    <m/>
    <m/>
    <m/>
    <m/>
    <x v="0"/>
  </r>
  <r>
    <s v="იმერეთი"/>
    <x v="4"/>
    <s v="შროშა"/>
    <m/>
    <n v="887"/>
    <m/>
    <m/>
    <n v="1"/>
    <n v="1"/>
    <s v="500-999"/>
    <x v="2"/>
  </r>
  <r>
    <s v="იმერეთი"/>
    <x v="4"/>
    <s v="შროშა"/>
    <s v="შროშა"/>
    <n v="400"/>
    <m/>
    <s v="ამბ"/>
    <m/>
    <m/>
    <m/>
    <x v="0"/>
  </r>
  <r>
    <s v="იმერეთი"/>
    <x v="4"/>
    <s v="შროშა"/>
    <s v="ამსაისი"/>
    <n v="64"/>
    <m/>
    <m/>
    <m/>
    <m/>
    <m/>
    <x v="0"/>
  </r>
  <r>
    <s v="იმერეთი"/>
    <x v="4"/>
    <s v="შროშა"/>
    <s v="საწაბლე"/>
    <n v="105"/>
    <m/>
    <m/>
    <m/>
    <m/>
    <m/>
    <x v="0"/>
  </r>
  <r>
    <s v="იმერეთი"/>
    <x v="4"/>
    <s v="შროშა"/>
    <s v="საწუმბო"/>
    <n v="318"/>
    <m/>
    <m/>
    <m/>
    <m/>
    <m/>
    <x v="0"/>
  </r>
  <r>
    <s v="იმერეთი"/>
    <x v="4"/>
    <s v="ცხრაწყარო"/>
    <m/>
    <n v="1835"/>
    <m/>
    <m/>
    <n v="1"/>
    <n v="1"/>
    <s v="1500-1999"/>
    <x v="2"/>
  </r>
  <r>
    <s v="იმერეთი"/>
    <x v="4"/>
    <s v="ცხრაწყარო"/>
    <s v="ცხრაწყარო"/>
    <n v="1472"/>
    <m/>
    <s v="ამბ"/>
    <m/>
    <m/>
    <m/>
    <x v="0"/>
  </r>
  <r>
    <s v="იმერეთი"/>
    <x v="4"/>
    <s v="ცხრაწყარო"/>
    <s v="ზედა კვალითი"/>
    <n v="244"/>
    <m/>
    <m/>
    <m/>
    <m/>
    <m/>
    <x v="0"/>
  </r>
  <r>
    <s v="იმერეთი"/>
    <x v="4"/>
    <s v="ცხრაწყარო"/>
    <s v="ძლოურდანეთი"/>
    <n v="119"/>
    <m/>
    <m/>
    <m/>
    <m/>
    <m/>
    <x v="0"/>
  </r>
  <r>
    <s v="იმერეთი"/>
    <x v="4"/>
    <s v="ძირულა"/>
    <m/>
    <n v="949"/>
    <m/>
    <m/>
    <n v="1"/>
    <n v="1"/>
    <s v="500-999"/>
    <x v="2"/>
  </r>
  <r>
    <s v="იმერეთი"/>
    <x v="4"/>
    <s v="ძირულა"/>
    <s v="ძირულა"/>
    <n v="84"/>
    <m/>
    <s v="ამბ"/>
    <m/>
    <m/>
    <m/>
    <x v="0"/>
  </r>
  <r>
    <s v="იმერეთი"/>
    <x v="4"/>
    <s v="ძირულა"/>
    <s v="აჭარა"/>
    <n v="80"/>
    <m/>
    <m/>
    <m/>
    <m/>
    <m/>
    <x v="0"/>
  </r>
  <r>
    <s v="იმერეთი"/>
    <x v="4"/>
    <s v="ძირულა"/>
    <s v="დიდი განთიადი"/>
    <n v="244"/>
    <m/>
    <m/>
    <m/>
    <m/>
    <m/>
    <x v="0"/>
  </r>
  <r>
    <s v="იმერეთი"/>
    <x v="4"/>
    <s v="ძირულა"/>
    <s v="ვაშპარიანი"/>
    <n v="65"/>
    <m/>
    <m/>
    <m/>
    <m/>
    <m/>
    <x v="0"/>
  </r>
  <r>
    <s v="იმერეთი"/>
    <x v="4"/>
    <s v="ძირულა"/>
    <s v="ზედა წევა"/>
    <n v="44"/>
    <m/>
    <m/>
    <m/>
    <m/>
    <m/>
    <x v="0"/>
  </r>
  <r>
    <s v="იმერეთი"/>
    <x v="4"/>
    <s v="ძირულა"/>
    <s v="ლელაძისეული"/>
    <n v="161"/>
    <m/>
    <m/>
    <m/>
    <m/>
    <m/>
    <x v="0"/>
  </r>
  <r>
    <s v="იმერეთი"/>
    <x v="4"/>
    <s v="ძირულა"/>
    <s v="პატარა განთიადი"/>
    <n v="42"/>
    <m/>
    <m/>
    <m/>
    <m/>
    <m/>
    <x v="0"/>
  </r>
  <r>
    <s v="იმერეთი"/>
    <x v="4"/>
    <s v="ძირულა"/>
    <s v="ქვედა წევა"/>
    <n v="178"/>
    <m/>
    <m/>
    <m/>
    <m/>
    <m/>
    <x v="0"/>
  </r>
  <r>
    <s v="იმერეთი"/>
    <x v="4"/>
    <s v="ძირულა"/>
    <s v="ღვერკი"/>
    <n v="51"/>
    <m/>
    <m/>
    <m/>
    <m/>
    <m/>
    <x v="0"/>
  </r>
  <r>
    <s v="იმერეთი"/>
    <x v="5"/>
    <m/>
    <m/>
    <n v="35563"/>
    <m/>
    <m/>
    <n v="22"/>
    <n v="23"/>
    <m/>
    <x v="0"/>
  </r>
  <r>
    <s v="იმერეთი"/>
    <x v="5"/>
    <s v="ქ. თერჯოლა"/>
    <m/>
    <n v="4644"/>
    <m/>
    <m/>
    <m/>
    <m/>
    <m/>
    <x v="0"/>
  </r>
  <r>
    <s v="იმერეთი"/>
    <x v="5"/>
    <s v="ალისუბანი"/>
    <m/>
    <n v="2110"/>
    <m/>
    <m/>
    <n v="2"/>
    <n v="2"/>
    <s v="2000-2499"/>
    <x v="1"/>
  </r>
  <r>
    <s v="იმერეთი"/>
    <x v="5"/>
    <s v="ალისუბანი"/>
    <s v="ქვედა ალისუბანი"/>
    <n v="1033"/>
    <m/>
    <s v="ამბ"/>
    <m/>
    <m/>
    <m/>
    <x v="0"/>
  </r>
  <r>
    <s v="იმერეთი"/>
    <x v="5"/>
    <s v="ალისუბანი"/>
    <s v="ზარნაძეები"/>
    <n v="336"/>
    <m/>
    <m/>
    <m/>
    <m/>
    <m/>
    <x v="0"/>
  </r>
  <r>
    <s v="იმერეთი"/>
    <x v="5"/>
    <s v="ალისუბანი"/>
    <s v="ზედა ალისუბანი"/>
    <n v="603"/>
    <m/>
    <m/>
    <m/>
    <m/>
    <m/>
    <x v="0"/>
  </r>
  <r>
    <s v="იმერეთი"/>
    <x v="5"/>
    <s v="ალისუბანი"/>
    <s v="თხილთაწყარო"/>
    <n v="86"/>
    <m/>
    <m/>
    <m/>
    <m/>
    <m/>
    <x v="0"/>
  </r>
  <r>
    <s v="იმერეთი"/>
    <x v="5"/>
    <s v="ალისუბანი"/>
    <s v="მაჩიტაური"/>
    <n v="52"/>
    <m/>
    <m/>
    <m/>
    <m/>
    <m/>
    <x v="0"/>
  </r>
  <r>
    <s v="იმერეთი"/>
    <x v="5"/>
    <s v="ახალთერჯოლა"/>
    <m/>
    <n v="1348"/>
    <m/>
    <m/>
    <n v="1"/>
    <n v="1"/>
    <s v="1000-1499"/>
    <x v="2"/>
  </r>
  <r>
    <s v="იმერეთი"/>
    <x v="5"/>
    <s v="ახალთერჯოლა"/>
    <s v="ახალთერჯოლა"/>
    <n v="1170"/>
    <m/>
    <m/>
    <m/>
    <m/>
    <m/>
    <x v="0"/>
  </r>
  <r>
    <s v="იმერეთი"/>
    <x v="5"/>
    <s v="ახალთერჯოლა"/>
    <s v="ბოსელა"/>
    <n v="178"/>
    <m/>
    <m/>
    <m/>
    <m/>
    <m/>
    <x v="0"/>
  </r>
  <r>
    <s v="იმერეთი"/>
    <x v="5"/>
    <s v="ბარდუბანი"/>
    <m/>
    <n v="1416"/>
    <m/>
    <m/>
    <n v="1"/>
    <n v="1"/>
    <s v="1000-1499"/>
    <x v="2"/>
  </r>
  <r>
    <s v="იმერეთი"/>
    <x v="5"/>
    <s v="ბარდუბანი"/>
    <s v="ბარდუბანი"/>
    <n v="1113"/>
    <m/>
    <s v="ამბ"/>
    <m/>
    <m/>
    <m/>
    <x v="0"/>
  </r>
  <r>
    <s v="იმერეთი"/>
    <x v="5"/>
    <s v="ბარდუბანი"/>
    <s v="სათემო"/>
    <n v="303"/>
    <m/>
    <m/>
    <m/>
    <m/>
    <m/>
    <x v="0"/>
  </r>
  <r>
    <s v="იმერეთი"/>
    <x v="5"/>
    <s v="გოდოგანი"/>
    <m/>
    <n v="2193"/>
    <m/>
    <m/>
    <n v="1"/>
    <n v="1"/>
    <s v="2000-2499"/>
    <x v="2"/>
  </r>
  <r>
    <s v="იმერეთი"/>
    <x v="5"/>
    <s v="გოდოგანი"/>
    <s v="გოდოგანი"/>
    <n v="1462"/>
    <m/>
    <m/>
    <m/>
    <m/>
    <m/>
    <x v="0"/>
  </r>
  <r>
    <s v="იმერეთი"/>
    <x v="5"/>
    <s v="გოდოგანი"/>
    <s v="ბროლიქედი"/>
    <n v="284"/>
    <m/>
    <m/>
    <m/>
    <m/>
    <m/>
    <x v="0"/>
  </r>
  <r>
    <s v="იმერეთი"/>
    <x v="5"/>
    <s v="გოდოგანი"/>
    <s v="ნაგარევი"/>
    <n v="279"/>
    <m/>
    <m/>
    <m/>
    <m/>
    <m/>
    <x v="0"/>
  </r>
  <r>
    <s v="იმერეთი"/>
    <x v="5"/>
    <s v="გოდოგანი"/>
    <s v="ჭალასთავი"/>
    <n v="168"/>
    <m/>
    <m/>
    <m/>
    <m/>
    <m/>
    <x v="0"/>
  </r>
  <r>
    <s v="იმერეთი"/>
    <x v="5"/>
    <s v="ეწერი"/>
    <m/>
    <n v="1457"/>
    <m/>
    <m/>
    <n v="1"/>
    <n v="1"/>
    <s v="1000-1499"/>
    <x v="2"/>
  </r>
  <r>
    <s v="იმერეთი"/>
    <x v="5"/>
    <s v="ეწერი"/>
    <s v="ეწერი"/>
    <n v="1206"/>
    <m/>
    <m/>
    <m/>
    <m/>
    <m/>
    <x v="0"/>
  </r>
  <r>
    <s v="იმერეთი"/>
    <x v="5"/>
    <s v="ეწერი"/>
    <s v="ახალუბანი"/>
    <n v="251"/>
    <m/>
    <m/>
    <m/>
    <m/>
    <m/>
    <x v="0"/>
  </r>
  <r>
    <s v="იმერეთი"/>
    <x v="5"/>
    <s v="ზედა საზანო"/>
    <m/>
    <n v="2838"/>
    <m/>
    <m/>
    <n v="2"/>
    <n v="2"/>
    <s v="2500-2999"/>
    <x v="1"/>
  </r>
  <r>
    <s v="იმერეთი"/>
    <x v="5"/>
    <s v="ზედა საზანო"/>
    <s v="ზედა საზანო"/>
    <n v="1260"/>
    <m/>
    <m/>
    <m/>
    <m/>
    <m/>
    <x v="0"/>
  </r>
  <r>
    <s v="იმერეთი"/>
    <x v="5"/>
    <s v="ზედა საზანო"/>
    <s v="დელტასუბანი"/>
    <n v="482"/>
    <m/>
    <m/>
    <m/>
    <m/>
    <m/>
    <x v="0"/>
  </r>
  <r>
    <s v="იმერეთი"/>
    <x v="5"/>
    <s v="ზედა საზანო"/>
    <s v="მუჯირეთი"/>
    <n v="79"/>
    <m/>
    <m/>
    <m/>
    <m/>
    <m/>
    <x v="0"/>
  </r>
  <r>
    <s v="იმერეთი"/>
    <x v="5"/>
    <s v="ზედა საზანო"/>
    <s v="სკანდე"/>
    <n v="434"/>
    <m/>
    <m/>
    <m/>
    <m/>
    <m/>
    <x v="0"/>
  </r>
  <r>
    <s v="იმერეთი"/>
    <x v="5"/>
    <s v="ზედა საზანო"/>
    <s v="შიმშილაქედი"/>
    <n v="185"/>
    <m/>
    <m/>
    <m/>
    <m/>
    <m/>
    <x v="0"/>
  </r>
  <r>
    <s v="იმერეთი"/>
    <x v="5"/>
    <s v="ზედა საზანო"/>
    <s v="ჩიხორი"/>
    <n v="398"/>
    <m/>
    <m/>
    <m/>
    <m/>
    <m/>
    <x v="0"/>
  </r>
  <r>
    <s v="იმერეთი"/>
    <x v="5"/>
    <s v="ზედა სიმონეთი"/>
    <m/>
    <n v="1349"/>
    <m/>
    <m/>
    <n v="1"/>
    <n v="1"/>
    <s v="1000-1499"/>
    <x v="2"/>
  </r>
  <r>
    <s v="იმერეთი"/>
    <x v="5"/>
    <s v="ზედა სიმონეთი"/>
    <s v="ზედა სიმონეთი"/>
    <n v="1349"/>
    <m/>
    <m/>
    <m/>
    <m/>
    <m/>
    <x v="0"/>
  </r>
  <r>
    <s v="იმერეთი"/>
    <x v="5"/>
    <s v="თუზი"/>
    <m/>
    <n v="1939"/>
    <m/>
    <m/>
    <n v="2"/>
    <n v="2"/>
    <s v="1500-1999"/>
    <x v="1"/>
  </r>
  <r>
    <s v="იმერეთი"/>
    <x v="5"/>
    <s v="თუზი"/>
    <s v="თუზი"/>
    <n v="1060"/>
    <m/>
    <m/>
    <m/>
    <m/>
    <m/>
    <x v="0"/>
  </r>
  <r>
    <s v="იმერეთი"/>
    <x v="5"/>
    <s v="თუზი"/>
    <s v="ვარდიგორა"/>
    <n v="416"/>
    <m/>
    <m/>
    <m/>
    <m/>
    <m/>
    <x v="0"/>
  </r>
  <r>
    <s v="იმერეთი"/>
    <x v="5"/>
    <s v="თუზი"/>
    <s v="თავასა"/>
    <n v="282"/>
    <m/>
    <m/>
    <m/>
    <m/>
    <m/>
    <x v="0"/>
  </r>
  <r>
    <s v="იმერეთი"/>
    <x v="5"/>
    <s v="თუზი"/>
    <s v="კაკაბოური"/>
    <n v="139"/>
    <m/>
    <m/>
    <m/>
    <m/>
    <m/>
    <x v="0"/>
  </r>
  <r>
    <s v="იმერეთი"/>
    <x v="5"/>
    <s v="თუზი"/>
    <s v="ჯგილათი"/>
    <n v="42"/>
    <m/>
    <m/>
    <m/>
    <m/>
    <m/>
    <x v="0"/>
  </r>
  <r>
    <s v="იმერეთი"/>
    <x v="5"/>
    <s v="კვახჭირი"/>
    <m/>
    <n v="2102"/>
    <m/>
    <m/>
    <n v="1"/>
    <n v="1"/>
    <s v="2000-2499"/>
    <x v="2"/>
  </r>
  <r>
    <s v="იმერეთი"/>
    <x v="5"/>
    <s v="კვახჭირი"/>
    <s v="კვახჭირი"/>
    <n v="647"/>
    <m/>
    <m/>
    <m/>
    <m/>
    <m/>
    <x v="0"/>
  </r>
  <r>
    <s v="იმერეთი"/>
    <x v="5"/>
    <s v="კვახჭირი"/>
    <s v="ოდილაური"/>
    <n v="908"/>
    <m/>
    <m/>
    <m/>
    <m/>
    <m/>
    <x v="0"/>
  </r>
  <r>
    <s v="იმერეთი"/>
    <x v="5"/>
    <s v="კვახჭირი"/>
    <s v="სარბევი"/>
    <n v="547"/>
    <m/>
    <m/>
    <m/>
    <m/>
    <m/>
    <x v="0"/>
  </r>
  <r>
    <s v="იმერეთი"/>
    <x v="5"/>
    <s v="ნახშირღელე"/>
    <m/>
    <n v="1759"/>
    <m/>
    <m/>
    <n v="1"/>
    <n v="1"/>
    <s v="1500-1999"/>
    <x v="2"/>
  </r>
  <r>
    <s v="იმერეთი"/>
    <x v="5"/>
    <s v="ნახშირღელე"/>
    <s v="ნახშირღელე"/>
    <n v="1432"/>
    <m/>
    <m/>
    <m/>
    <m/>
    <m/>
    <x v="0"/>
  </r>
  <r>
    <s v="იმერეთი"/>
    <x v="5"/>
    <s v="ნახშირღელე"/>
    <s v="ნავენახევი"/>
    <n v="327"/>
    <m/>
    <m/>
    <m/>
    <m/>
    <m/>
    <x v="0"/>
  </r>
  <r>
    <s v="იმერეთი"/>
    <x v="5"/>
    <s v="რუფოთი"/>
    <m/>
    <n v="2036"/>
    <m/>
    <m/>
    <n v="1"/>
    <n v="1"/>
    <s v="2000-2499"/>
    <x v="2"/>
  </r>
  <r>
    <s v="იმერეთი"/>
    <x v="5"/>
    <s v="რუფოთი"/>
    <s v="რუფოთი"/>
    <n v="1459"/>
    <m/>
    <s v="ახ.ამბ"/>
    <m/>
    <m/>
    <m/>
    <x v="0"/>
  </r>
  <r>
    <s v="იმერეთი"/>
    <x v="5"/>
    <s v="რუფოთი"/>
    <s v="ტელეფა"/>
    <n v="577"/>
    <m/>
    <m/>
    <m/>
    <m/>
    <m/>
    <x v="0"/>
  </r>
  <r>
    <s v="იმერეთი"/>
    <x v="5"/>
    <s v="სიქთარვა"/>
    <m/>
    <n v="1725"/>
    <m/>
    <m/>
    <n v="1"/>
    <n v="1"/>
    <s v="1500-1999"/>
    <x v="2"/>
  </r>
  <r>
    <s v="იმერეთი"/>
    <x v="5"/>
    <s v="სიქთარვა"/>
    <s v="სიქთარვა"/>
    <n v="1148"/>
    <m/>
    <s v="ამბ"/>
    <m/>
    <m/>
    <m/>
    <x v="0"/>
  </r>
  <r>
    <s v="იმერეთი"/>
    <x v="5"/>
    <s v="სიქთარვა"/>
    <s v="ჩხარი-ეწერი"/>
    <n v="577"/>
    <m/>
    <m/>
    <m/>
    <m/>
    <m/>
    <x v="0"/>
  </r>
  <r>
    <s v="იმერეთი"/>
    <x v="5"/>
    <s v="ქვედა სიმონეთი"/>
    <m/>
    <n v="2027"/>
    <m/>
    <m/>
    <n v="1"/>
    <n v="2"/>
    <s v="2000-2499"/>
    <x v="2"/>
  </r>
  <r>
    <s v="იმერეთი"/>
    <x v="5"/>
    <s v="ქვედა სიმონეთი"/>
    <s v="ქვედა სიმონეთი"/>
    <n v="2027"/>
    <m/>
    <m/>
    <m/>
    <m/>
    <m/>
    <x v="0"/>
  </r>
  <r>
    <s v="იმერეთი"/>
    <x v="5"/>
    <s v="ღვანკითი"/>
    <m/>
    <n v="1968"/>
    <m/>
    <m/>
    <n v="1"/>
    <n v="1"/>
    <s v="1500-1999"/>
    <x v="2"/>
  </r>
  <r>
    <s v="იმერეთი"/>
    <x v="5"/>
    <s v="ღვანკითი"/>
    <s v="ღვანკითი"/>
    <n v="1968"/>
    <m/>
    <m/>
    <m/>
    <m/>
    <m/>
    <x v="0"/>
  </r>
  <r>
    <s v="იმერეთი"/>
    <x v="5"/>
    <s v="ჩხარი / გოგნი"/>
    <m/>
    <n v="1659"/>
    <m/>
    <m/>
    <n v="3"/>
    <n v="3"/>
    <s v="1500-1999"/>
    <x v="3"/>
  </r>
  <r>
    <s v="იმერეთი"/>
    <x v="5"/>
    <s v="ჩხარი"/>
    <s v="ჩხარი"/>
    <n v="643"/>
    <m/>
    <s v="ამბ"/>
    <m/>
    <m/>
    <m/>
    <x v="0"/>
  </r>
  <r>
    <s v="იმერეთი"/>
    <x v="5"/>
    <s v="ჩხარი"/>
    <s v="ჩხარი-მაცხოვარი"/>
    <n v="568"/>
    <m/>
    <m/>
    <m/>
    <m/>
    <m/>
    <x v="0"/>
  </r>
  <r>
    <s v="იმერეთი"/>
    <x v="5"/>
    <s v="გოგნი"/>
    <s v="გოგნი"/>
    <n v="448"/>
    <m/>
    <m/>
    <m/>
    <m/>
    <m/>
    <x v="0"/>
  </r>
  <r>
    <s v="იმერეთი"/>
    <x v="5"/>
    <s v="ძევრი"/>
    <m/>
    <n v="1442"/>
    <m/>
    <m/>
    <n v="1"/>
    <n v="1"/>
    <s v="1000-1499"/>
    <x v="2"/>
  </r>
  <r>
    <s v="იმერეთი"/>
    <x v="5"/>
    <s v="ძევრი"/>
    <s v="ძევრი"/>
    <n v="590"/>
    <m/>
    <m/>
    <m/>
    <m/>
    <m/>
    <x v="0"/>
  </r>
  <r>
    <s v="იმერეთი"/>
    <x v="5"/>
    <s v="ძევრი"/>
    <s v="ოქონა"/>
    <n v="743"/>
    <m/>
    <m/>
    <m/>
    <m/>
    <m/>
    <x v="0"/>
  </r>
  <r>
    <s v="იმერეთი"/>
    <x v="5"/>
    <s v="ძევრი"/>
    <s v="სეფარეთი"/>
    <n v="109"/>
    <m/>
    <m/>
    <m/>
    <m/>
    <m/>
    <x v="0"/>
  </r>
  <r>
    <s v="იმერეთი"/>
    <x v="5"/>
    <s v="ჭოგნარი"/>
    <m/>
    <n v="1551"/>
    <m/>
    <m/>
    <n v="1"/>
    <n v="1"/>
    <s v="1500-1999"/>
    <x v="2"/>
  </r>
  <r>
    <s v="იმერეთი"/>
    <x v="5"/>
    <s v="ჭოგნარი"/>
    <s v="ჭოგნარი"/>
    <n v="1551"/>
    <m/>
    <m/>
    <m/>
    <m/>
    <m/>
    <x v="0"/>
  </r>
  <r>
    <s v="იმერეთი"/>
    <x v="6"/>
    <m/>
    <m/>
    <n v="48562"/>
    <m/>
    <m/>
    <n v="16"/>
    <n v="19"/>
    <m/>
    <x v="0"/>
  </r>
  <r>
    <s v="იმერეთი"/>
    <x v="6"/>
    <s v="ქ. სამტრედია"/>
    <m/>
    <n v="25318"/>
    <m/>
    <m/>
    <m/>
    <m/>
    <m/>
    <x v="0"/>
  </r>
  <r>
    <s v="იმერეთი"/>
    <x v="6"/>
    <s v="დაბა კულაში"/>
    <m/>
    <n v="1702"/>
    <m/>
    <m/>
    <n v="1"/>
    <n v="2"/>
    <s v="1500-1999"/>
    <x v="2"/>
  </r>
  <r>
    <s v="იმერეთი"/>
    <x v="6"/>
    <s v="დაბა კულაში"/>
    <s v="დაბა კულაში"/>
    <n v="1702"/>
    <m/>
    <m/>
    <m/>
    <m/>
    <m/>
    <x v="0"/>
  </r>
  <r>
    <s v="იმერეთი"/>
    <x v="6"/>
    <s v="ბაში"/>
    <m/>
    <n v="1250"/>
    <m/>
    <m/>
    <n v="1"/>
    <n v="1"/>
    <s v="1000-1499"/>
    <x v="2"/>
  </r>
  <r>
    <s v="იმერეთი"/>
    <x v="6"/>
    <s v="ბაში"/>
    <s v="ბაში"/>
    <n v="1250"/>
    <m/>
    <s v="ამბ"/>
    <m/>
    <m/>
    <m/>
    <x v="0"/>
  </r>
  <r>
    <s v="იმერეთი"/>
    <x v="6"/>
    <s v="გომი"/>
    <m/>
    <n v="3672"/>
    <m/>
    <m/>
    <n v="2"/>
    <n v="2"/>
    <s v="3000-3999"/>
    <x v="1"/>
  </r>
  <r>
    <s v="იმერეთი"/>
    <x v="6"/>
    <s v="გომი"/>
    <s v="დაბლა გომი"/>
    <n v="895"/>
    <m/>
    <s v="ამბ"/>
    <m/>
    <m/>
    <m/>
    <x v="0"/>
  </r>
  <r>
    <s v="იმერეთი"/>
    <x v="6"/>
    <s v="გომი"/>
    <s v="გომმუხაყრუა"/>
    <n v="298"/>
    <m/>
    <m/>
    <m/>
    <m/>
    <m/>
    <x v="0"/>
  </r>
  <r>
    <s v="იმერეთი"/>
    <x v="6"/>
    <s v="გომი"/>
    <s v="გომნატეხები"/>
    <n v="326"/>
    <m/>
    <m/>
    <m/>
    <m/>
    <m/>
    <x v="0"/>
  </r>
  <r>
    <s v="იმერეთი"/>
    <x v="6"/>
    <s v="გომი"/>
    <s v="დაბლა ეწერი"/>
    <n v="121"/>
    <m/>
    <m/>
    <m/>
    <m/>
    <m/>
    <x v="0"/>
  </r>
  <r>
    <s v="იმერეთი"/>
    <x v="6"/>
    <s v="გომი"/>
    <s v="დაფნარი"/>
    <n v="541"/>
    <m/>
    <m/>
    <m/>
    <m/>
    <m/>
    <x v="0"/>
  </r>
  <r>
    <s v="იმერეთი"/>
    <x v="6"/>
    <s v="გომი"/>
    <s v="დობირო"/>
    <n v="137"/>
    <m/>
    <m/>
    <m/>
    <m/>
    <m/>
    <x v="0"/>
  </r>
  <r>
    <s v="იმერეთი"/>
    <x v="6"/>
    <s v="გომი"/>
    <s v="ზედა ეწერი"/>
    <n v="225"/>
    <m/>
    <m/>
    <m/>
    <m/>
    <m/>
    <x v="0"/>
  </r>
  <r>
    <s v="იმერეთი"/>
    <x v="6"/>
    <s v="გომი"/>
    <s v="კეთილაური"/>
    <n v="57"/>
    <m/>
    <m/>
    <m/>
    <m/>
    <m/>
    <x v="0"/>
  </r>
  <r>
    <s v="იმერეთი"/>
    <x v="6"/>
    <s v="გომი"/>
    <s v="კორმაღალი"/>
    <n v="221"/>
    <m/>
    <m/>
    <m/>
    <m/>
    <m/>
    <x v="0"/>
  </r>
  <r>
    <s v="იმერეთი"/>
    <x v="6"/>
    <s v="გომი"/>
    <s v="მთის ძირი"/>
    <n v="829"/>
    <m/>
    <m/>
    <m/>
    <m/>
    <m/>
    <x v="0"/>
  </r>
  <r>
    <s v="იმერეთი"/>
    <x v="6"/>
    <s v="გომი"/>
    <s v="ცივწყალა"/>
    <n v="22"/>
    <m/>
    <m/>
    <m/>
    <m/>
    <m/>
    <x v="0"/>
  </r>
  <r>
    <s v="იმერეთი"/>
    <x v="6"/>
    <s v="გორმაღალი"/>
    <m/>
    <n v="420"/>
    <m/>
    <m/>
    <n v="1"/>
    <n v="1"/>
    <s v="100-499"/>
    <x v="2"/>
  </r>
  <r>
    <s v="იმერეთი"/>
    <x v="6"/>
    <s v="გორმაღალი"/>
    <s v="გორმაღალი"/>
    <n v="420"/>
    <m/>
    <s v="ამბ"/>
    <m/>
    <m/>
    <m/>
    <x v="0"/>
  </r>
  <r>
    <s v="იმერეთი"/>
    <x v="6"/>
    <s v="დიდი ჯიხაიში"/>
    <m/>
    <n v="3359"/>
    <m/>
    <m/>
    <n v="2"/>
    <n v="2"/>
    <s v="3000-3999"/>
    <x v="1"/>
  </r>
  <r>
    <s v="იმერეთი"/>
    <x v="6"/>
    <s v="დიდი ჯიხაიში"/>
    <s v="დიდი ჯიხაიში"/>
    <n v="3359"/>
    <m/>
    <s v="ამბ"/>
    <m/>
    <m/>
    <m/>
    <x v="0"/>
  </r>
  <r>
    <s v="იმერეთი"/>
    <x v="6"/>
    <s v="ეწერი"/>
    <m/>
    <n v="1676"/>
    <m/>
    <m/>
    <n v="1"/>
    <n v="1"/>
    <s v="1500-1999"/>
    <x v="2"/>
  </r>
  <r>
    <s v="იმერეთი"/>
    <x v="6"/>
    <s v="ეწერი"/>
    <s v="პატარა ეწერი"/>
    <n v="303"/>
    <m/>
    <s v="ამბ"/>
    <m/>
    <m/>
    <m/>
    <x v="0"/>
  </r>
  <r>
    <s v="იმერეთი"/>
    <x v="6"/>
    <s v="ეწერი"/>
    <s v="ახალსოფელი"/>
    <n v="570"/>
    <m/>
    <m/>
    <m/>
    <m/>
    <m/>
    <x v="0"/>
  </r>
  <r>
    <s v="იმერეთი"/>
    <x v="6"/>
    <s v="ეწერი"/>
    <s v="გვიმრალა"/>
    <n v="275"/>
    <m/>
    <m/>
    <m/>
    <m/>
    <m/>
    <x v="0"/>
  </r>
  <r>
    <s v="იმერეთი"/>
    <x v="6"/>
    <s v="ეწერი"/>
    <s v="კეჭინარი"/>
    <n v="251"/>
    <m/>
    <m/>
    <m/>
    <m/>
    <m/>
    <x v="0"/>
  </r>
  <r>
    <s v="იმერეთი"/>
    <x v="6"/>
    <s v="ეწერი"/>
    <s v="ოჭოფა"/>
    <n v="69"/>
    <m/>
    <m/>
    <m/>
    <m/>
    <m/>
    <x v="0"/>
  </r>
  <r>
    <s v="იმერეთი"/>
    <x v="6"/>
    <s v="ეწერი"/>
    <s v="ჯიქთუბანი"/>
    <n v="208"/>
    <m/>
    <m/>
    <m/>
    <m/>
    <m/>
    <x v="0"/>
  </r>
  <r>
    <s v="იმერეთი"/>
    <x v="6"/>
    <s v="იანეთი"/>
    <m/>
    <n v="2016"/>
    <m/>
    <m/>
    <n v="1"/>
    <n v="1"/>
    <s v="2000-2499"/>
    <x v="2"/>
  </r>
  <r>
    <s v="იმერეთი"/>
    <x v="6"/>
    <s v="იანეთი"/>
    <s v="იანეთი"/>
    <n v="2016"/>
    <m/>
    <s v="ამბ"/>
    <m/>
    <m/>
    <m/>
    <x v="0"/>
  </r>
  <r>
    <s v="იმერეთი"/>
    <x v="6"/>
    <s v="მელაური"/>
    <m/>
    <n v="1645"/>
    <m/>
    <m/>
    <n v="1"/>
    <n v="2"/>
    <s v="1500-1999"/>
    <x v="2"/>
  </r>
  <r>
    <s v="იმერეთი"/>
    <x v="6"/>
    <s v="მელაური"/>
    <s v="მელაური"/>
    <n v="217"/>
    <m/>
    <s v="ამბ"/>
    <m/>
    <m/>
    <m/>
    <x v="0"/>
  </r>
  <r>
    <s v="იმერეთი"/>
    <x v="6"/>
    <s v="მელაური"/>
    <s v="მიწაბოგირა"/>
    <n v="696"/>
    <m/>
    <m/>
    <m/>
    <m/>
    <m/>
    <x v="0"/>
  </r>
  <r>
    <s v="იმერეთი"/>
    <x v="6"/>
    <s v="მელაური"/>
    <s v="ხიბლარი"/>
    <n v="732"/>
    <m/>
    <m/>
    <m/>
    <m/>
    <m/>
    <x v="0"/>
  </r>
  <r>
    <s v="იმერეთი"/>
    <x v="6"/>
    <s v="ნაბაკევი"/>
    <m/>
    <n v="2215"/>
    <m/>
    <m/>
    <n v="2"/>
    <n v="2"/>
    <s v="2000-2499"/>
    <x v="1"/>
  </r>
  <r>
    <s v="იმერეთი"/>
    <x v="6"/>
    <s v="ნაბაკევი"/>
    <s v="ნაბაკევი"/>
    <n v="423"/>
    <m/>
    <s v="ამბ"/>
    <m/>
    <m/>
    <m/>
    <x v="0"/>
  </r>
  <r>
    <s v="იმერეთი"/>
    <x v="6"/>
    <s v="ნაბაკევი"/>
    <s v="კვირიკე"/>
    <n v="290"/>
    <m/>
    <m/>
    <m/>
    <m/>
    <m/>
    <x v="0"/>
  </r>
  <r>
    <s v="იმერეთი"/>
    <x v="6"/>
    <s v="ნაბაკევი"/>
    <s v="ნინუაკუთხე"/>
    <n v="664"/>
    <m/>
    <m/>
    <m/>
    <m/>
    <m/>
    <x v="0"/>
  </r>
  <r>
    <s v="იმერეთი"/>
    <x v="6"/>
    <s v="ნაბაკევი"/>
    <s v="ჩხენიში"/>
    <n v="553"/>
    <m/>
    <m/>
    <m/>
    <m/>
    <m/>
    <x v="0"/>
  </r>
  <r>
    <s v="იმერეთი"/>
    <x v="6"/>
    <s v="ნაბაკევი"/>
    <s v="ხუნჯულაური"/>
    <n v="285"/>
    <m/>
    <m/>
    <m/>
    <m/>
    <m/>
    <x v="0"/>
  </r>
  <r>
    <s v="იმერეთი"/>
    <x v="6"/>
    <s v="ოფეთი / გამოჩინებული"/>
    <m/>
    <n v="707"/>
    <m/>
    <m/>
    <n v="1"/>
    <n v="2"/>
    <s v="500-999"/>
    <x v="2"/>
  </r>
  <r>
    <s v="იმერეთი"/>
    <x v="6"/>
    <s v="ოფეთი"/>
    <s v="დიდი ოფეთი"/>
    <n v="144"/>
    <m/>
    <m/>
    <m/>
    <m/>
    <m/>
    <x v="0"/>
  </r>
  <r>
    <s v="იმერეთი"/>
    <x v="6"/>
    <s v="ოფეთი"/>
    <s v="წიაღუბანი-თხილაგანი"/>
    <n v="15"/>
    <m/>
    <m/>
    <m/>
    <m/>
    <m/>
    <x v="0"/>
  </r>
  <r>
    <s v="იმერეთი"/>
    <x v="6"/>
    <s v="ოფეთი"/>
    <m/>
    <n v="150"/>
    <m/>
    <m/>
    <m/>
    <m/>
    <m/>
    <x v="0"/>
  </r>
  <r>
    <s v="იმერეთი"/>
    <x v="6"/>
    <s v="ოფეთი"/>
    <s v="მტერჩვეული"/>
    <n v="72"/>
    <m/>
    <m/>
    <m/>
    <m/>
    <m/>
    <x v="0"/>
  </r>
  <r>
    <s v="იმერეთი"/>
    <x v="6"/>
    <s v="ოფეთი"/>
    <s v="ნაწილი ოფეთი"/>
    <n v="29"/>
    <m/>
    <m/>
    <m/>
    <m/>
    <m/>
    <x v="0"/>
  </r>
  <r>
    <s v="იმერეთი"/>
    <x v="6"/>
    <s v="ოფეთი"/>
    <s v="პატარა ოფეთი"/>
    <n v="139"/>
    <m/>
    <m/>
    <m/>
    <m/>
    <m/>
    <x v="0"/>
  </r>
  <r>
    <s v="იმერეთი"/>
    <x v="6"/>
    <s v="გამოჩინებული"/>
    <s v="გამოჩინებული"/>
    <n v="158"/>
    <m/>
    <m/>
    <m/>
    <m/>
    <m/>
    <x v="0"/>
  </r>
  <r>
    <s v="იმერეთი"/>
    <x v="6"/>
    <s v="საჯავახო"/>
    <m/>
    <n v="1345"/>
    <m/>
    <m/>
    <n v="1"/>
    <n v="1"/>
    <s v="1000-1499"/>
    <x v="2"/>
  </r>
  <r>
    <s v="იმერეთი"/>
    <x v="6"/>
    <s v="საჯავახო"/>
    <s v="საჯავახო"/>
    <n v="658"/>
    <m/>
    <s v="ახ.ამბ"/>
    <m/>
    <m/>
    <m/>
    <x v="0"/>
  </r>
  <r>
    <s v="იმერეთი"/>
    <x v="6"/>
    <s v="საჯავახო"/>
    <s v="ნიგორზღვა"/>
    <n v="201"/>
    <m/>
    <m/>
    <m/>
    <m/>
    <m/>
    <x v="0"/>
  </r>
  <r>
    <s v="იმერეთი"/>
    <x v="6"/>
    <s v="საჯავახო"/>
    <m/>
    <n v="124"/>
    <m/>
    <m/>
    <m/>
    <m/>
    <m/>
    <x v="0"/>
  </r>
  <r>
    <s v="იმერეთი"/>
    <x v="6"/>
    <s v="საჯავახო"/>
    <s v="ჭოგნარი"/>
    <n v="362"/>
    <m/>
    <m/>
    <m/>
    <m/>
    <m/>
    <x v="0"/>
  </r>
  <r>
    <s v="იმერეთი"/>
    <x v="6"/>
    <s v="ტოლები"/>
    <m/>
    <n v="1624"/>
    <m/>
    <m/>
    <n v="1"/>
    <n v="1"/>
    <s v="1500-1999"/>
    <x v="2"/>
  </r>
  <r>
    <s v="იმერეთი"/>
    <x v="6"/>
    <s v="ტოლები"/>
    <s v="ტოლები"/>
    <n v="152"/>
    <m/>
    <s v="ამბ"/>
    <m/>
    <m/>
    <m/>
    <x v="0"/>
  </r>
  <r>
    <s v="იმერეთი"/>
    <x v="6"/>
    <s v="ტოლები"/>
    <s v="ბუღნარა"/>
    <n v="249"/>
    <m/>
    <m/>
    <m/>
    <m/>
    <m/>
    <x v="0"/>
  </r>
  <r>
    <s v="იმერეთი"/>
    <x v="6"/>
    <s v="ტოლები"/>
    <s v="ვაზისუბანი"/>
    <n v="476"/>
    <m/>
    <m/>
    <m/>
    <m/>
    <m/>
    <x v="0"/>
  </r>
  <r>
    <s v="იმერეთი"/>
    <x v="6"/>
    <s v="ტოლები"/>
    <s v="ზემო ნოღა"/>
    <n v="293"/>
    <m/>
    <m/>
    <m/>
    <m/>
    <m/>
    <x v="0"/>
  </r>
  <r>
    <s v="იმერეთი"/>
    <x v="6"/>
    <s v="ტოლები"/>
    <s v="ზემო ტოლები"/>
    <n v="168"/>
    <m/>
    <m/>
    <m/>
    <m/>
    <m/>
    <x v="0"/>
  </r>
  <r>
    <s v="იმერეთი"/>
    <x v="6"/>
    <s v="ტოლები"/>
    <s v="ქვემო ნოღა"/>
    <n v="227"/>
    <m/>
    <m/>
    <m/>
    <m/>
    <m/>
    <x v="0"/>
  </r>
  <r>
    <s v="იმერეთი"/>
    <x v="6"/>
    <s v="ტოლები"/>
    <s v="ქორეისუბანი"/>
    <n v="59"/>
    <m/>
    <m/>
    <m/>
    <m/>
    <m/>
    <x v="0"/>
  </r>
  <r>
    <s v="იმერეთი"/>
    <x v="6"/>
    <s v="ღანირი"/>
    <m/>
    <n v="1613"/>
    <m/>
    <m/>
    <n v="1"/>
    <n v="1"/>
    <s v="1500-1999"/>
    <x v="2"/>
  </r>
  <r>
    <s v="იმერეთი"/>
    <x v="6"/>
    <s v="ღანირი"/>
    <s v="ღანირი"/>
    <n v="1130"/>
    <m/>
    <s v="ამბ"/>
    <m/>
    <m/>
    <m/>
    <x v="0"/>
  </r>
  <r>
    <s v="იმერეთი"/>
    <x v="6"/>
    <s v="ღანირი"/>
    <s v="ჭაგანი"/>
    <n v="483"/>
    <m/>
    <m/>
    <m/>
    <m/>
    <m/>
    <x v="0"/>
  </r>
  <r>
    <s v="იმერეთი"/>
    <x v="7"/>
    <m/>
    <m/>
    <n v="37775"/>
    <m/>
    <m/>
    <n v="19"/>
    <n v="20"/>
    <m/>
    <x v="0"/>
  </r>
  <r>
    <s v="იმერეთი"/>
    <x v="7"/>
    <s v="ქ. საჩხერე"/>
    <m/>
    <n v="6140"/>
    <m/>
    <m/>
    <m/>
    <m/>
    <m/>
    <x v="0"/>
  </r>
  <r>
    <s v="იმერეთი"/>
    <x v="7"/>
    <s v="არგვეთი"/>
    <m/>
    <n v="5098"/>
    <m/>
    <m/>
    <n v="3"/>
    <n v="3"/>
    <s v="&gt;4000"/>
    <x v="3"/>
  </r>
  <r>
    <s v="იმერეთი"/>
    <x v="7"/>
    <s v="არგვეთი"/>
    <s v="არგვეთი"/>
    <n v="752"/>
    <m/>
    <m/>
    <m/>
    <m/>
    <m/>
    <x v="0"/>
  </r>
  <r>
    <s v="იმერეთი"/>
    <x v="7"/>
    <s v="არგვეთი"/>
    <s v="ბახიოთი"/>
    <n v="246"/>
    <s v="მაღ/მთა"/>
    <m/>
    <m/>
    <m/>
    <m/>
    <x v="0"/>
  </r>
  <r>
    <s v="იმერეთი"/>
    <x v="7"/>
    <s v="არგვეთი"/>
    <s v="იტავაზა"/>
    <n v="533"/>
    <m/>
    <m/>
    <m/>
    <m/>
    <m/>
    <x v="0"/>
  </r>
  <r>
    <s v="იმერეთი"/>
    <x v="7"/>
    <s v="არგვეთი"/>
    <s v="იცქისი"/>
    <n v="399"/>
    <m/>
    <m/>
    <m/>
    <m/>
    <m/>
    <x v="0"/>
  </r>
  <r>
    <s v="იმერეთი"/>
    <x v="7"/>
    <s v="არგვეთი"/>
    <s v="მახათაური"/>
    <n v="610"/>
    <m/>
    <m/>
    <m/>
    <m/>
    <m/>
    <x v="0"/>
  </r>
  <r>
    <s v="იმერეთი"/>
    <x v="7"/>
    <s v="არგვეთი"/>
    <s v="სავანე"/>
    <n v="1908"/>
    <m/>
    <m/>
    <m/>
    <m/>
    <m/>
    <x v="0"/>
  </r>
  <r>
    <s v="იმერეთი"/>
    <x v="7"/>
    <s v="არგვეთი"/>
    <s v="შალაური"/>
    <n v="147"/>
    <m/>
    <m/>
    <m/>
    <m/>
    <m/>
    <x v="0"/>
  </r>
  <r>
    <s v="იმერეთი"/>
    <x v="7"/>
    <s v="არგვეთი"/>
    <s v="ცხამი"/>
    <n v="503"/>
    <s v="მაღ/მთა"/>
    <m/>
    <m/>
    <m/>
    <m/>
    <x v="0"/>
  </r>
  <r>
    <s v="იმერეთი"/>
    <x v="7"/>
    <s v="გორისა"/>
    <m/>
    <n v="1718"/>
    <m/>
    <m/>
    <n v="2"/>
    <n v="2"/>
    <s v="1500-1999"/>
    <x v="1"/>
  </r>
  <r>
    <s v="იმერეთი"/>
    <x v="7"/>
    <s v="გორისა"/>
    <s v="გორისა"/>
    <n v="1087"/>
    <m/>
    <s v="ახ.ამბ"/>
    <m/>
    <m/>
    <m/>
    <x v="0"/>
  </r>
  <r>
    <s v="იმერეთი"/>
    <x v="7"/>
    <s v="გორისა"/>
    <s v="გამოღმა არგვეთი"/>
    <n v="631"/>
    <m/>
    <m/>
    <m/>
    <m/>
    <m/>
    <x v="0"/>
  </r>
  <r>
    <s v="იმერეთი"/>
    <x v="7"/>
    <s v="კორბოული"/>
    <m/>
    <n v="4627"/>
    <m/>
    <m/>
    <n v="3"/>
    <n v="3"/>
    <s v="&gt;4000"/>
    <x v="3"/>
  </r>
  <r>
    <s v="იმერეთი"/>
    <x v="7"/>
    <s v="კორბოული"/>
    <s v="კორბოული"/>
    <n v="3264"/>
    <s v="მაღ/მთა"/>
    <m/>
    <m/>
    <m/>
    <m/>
    <x v="0"/>
  </r>
  <r>
    <s v="იმერეთი"/>
    <x v="7"/>
    <s v="კორბოული"/>
    <s v="ნიგვზარა"/>
    <n v="592"/>
    <s v="მაღ/მთა"/>
    <m/>
    <m/>
    <m/>
    <m/>
    <x v="0"/>
  </r>
  <r>
    <s v="იმერეთი"/>
    <x v="7"/>
    <s v="კორბოული"/>
    <s v="შომახეთი"/>
    <n v="771"/>
    <s v="მაღ/მთა"/>
    <m/>
    <m/>
    <m/>
    <m/>
    <x v="0"/>
  </r>
  <r>
    <s v="იმერეთი"/>
    <x v="7"/>
    <s v="მერჯევი"/>
    <m/>
    <n v="2072"/>
    <m/>
    <m/>
    <n v="1"/>
    <n v="1"/>
    <s v="2000-2499"/>
    <x v="2"/>
  </r>
  <r>
    <s v="იმერეთი"/>
    <x v="7"/>
    <s v="მერჯევი"/>
    <s v="ივანწმინდა"/>
    <n v="623"/>
    <m/>
    <s v="ამბ"/>
    <m/>
    <m/>
    <m/>
    <x v="0"/>
  </r>
  <r>
    <s v="იმერეთი"/>
    <x v="7"/>
    <s v="მერჯევი"/>
    <s v="მერჯევი"/>
    <n v="1449"/>
    <m/>
    <m/>
    <m/>
    <m/>
    <m/>
    <x v="0"/>
  </r>
  <r>
    <s v="იმერეთი"/>
    <x v="7"/>
    <s v="საირხე"/>
    <m/>
    <n v="3798"/>
    <m/>
    <m/>
    <n v="2"/>
    <n v="3"/>
    <s v="3000-3999"/>
    <x v="1"/>
  </r>
  <r>
    <s v="იმერეთი"/>
    <x v="7"/>
    <s v="საირხე"/>
    <s v="საირხე"/>
    <n v="1994"/>
    <m/>
    <s v="ამბ"/>
    <m/>
    <m/>
    <m/>
    <x v="0"/>
  </r>
  <r>
    <s v="იმერეთი"/>
    <x v="7"/>
    <s v="საირხე"/>
    <m/>
    <n v="353"/>
    <m/>
    <m/>
    <m/>
    <m/>
    <m/>
    <x v="0"/>
  </r>
  <r>
    <s v="იმერეთი"/>
    <x v="7"/>
    <s v="საირხე"/>
    <s v="ჭორვილა"/>
    <n v="1451"/>
    <m/>
    <m/>
    <m/>
    <m/>
    <m/>
    <x v="0"/>
  </r>
  <r>
    <s v="იმერეთი"/>
    <x v="7"/>
    <s v="სარეკი"/>
    <m/>
    <n v="2066"/>
    <m/>
    <m/>
    <m/>
    <m/>
    <s v="2000-2499"/>
    <x v="0"/>
  </r>
  <r>
    <s v="იმერეთი"/>
    <x v="7"/>
    <s v="სარეკი"/>
    <s v="სარეკი"/>
    <n v="1420"/>
    <m/>
    <m/>
    <m/>
    <m/>
    <m/>
    <x v="0"/>
  </r>
  <r>
    <s v="იმერეთი"/>
    <x v="7"/>
    <s v="სარეკი"/>
    <s v="ბაჯითი"/>
    <n v="520"/>
    <m/>
    <m/>
    <m/>
    <m/>
    <m/>
    <x v="0"/>
  </r>
  <r>
    <s v="იმერეთი"/>
    <x v="7"/>
    <s v="სარეკი"/>
    <s v="ქვემოხევი"/>
    <n v="126"/>
    <m/>
    <m/>
    <m/>
    <m/>
    <m/>
    <x v="0"/>
  </r>
  <r>
    <s v="იმერეთი"/>
    <x v="7"/>
    <s v="ქორეთი"/>
    <m/>
    <n v="1348"/>
    <m/>
    <m/>
    <n v="1"/>
    <n v="1"/>
    <s v="1000-1499"/>
    <x v="2"/>
  </r>
  <r>
    <s v="იმერეთი"/>
    <x v="7"/>
    <s v="ქორეთი"/>
    <s v="ქორეთი"/>
    <n v="1348"/>
    <m/>
    <m/>
    <m/>
    <m/>
    <m/>
    <x v="0"/>
  </r>
  <r>
    <m/>
    <x v="0"/>
    <s v="ქორეთი"/>
    <s v="კალვათა"/>
    <m/>
    <m/>
    <m/>
    <m/>
    <m/>
    <m/>
    <x v="0"/>
  </r>
  <r>
    <s v="იმერეთი"/>
    <x v="7"/>
    <s v="ჩიხა "/>
    <m/>
    <n v="4085"/>
    <m/>
    <m/>
    <m/>
    <m/>
    <s v="&gt;4000"/>
    <x v="0"/>
  </r>
  <r>
    <s v="იმერეთი"/>
    <x v="7"/>
    <s v="ჩიხა"/>
    <s v="ჩიხა"/>
    <n v="1981"/>
    <m/>
    <m/>
    <m/>
    <m/>
    <m/>
    <x v="0"/>
  </r>
  <r>
    <s v="იმერეთი"/>
    <x v="7"/>
    <s v="ჩიხა"/>
    <s v="დუნთა"/>
    <n v="133"/>
    <m/>
    <m/>
    <m/>
    <m/>
    <m/>
    <x v="0"/>
  </r>
  <r>
    <s v="იმერეთი"/>
    <x v="7"/>
    <s v="ჩიხა"/>
    <s v="ზედა ორღული"/>
    <n v="508"/>
    <m/>
    <m/>
    <m/>
    <m/>
    <m/>
    <x v="0"/>
  </r>
  <r>
    <s v="იმერეთი"/>
    <x v="7"/>
    <s v="ჩიხა"/>
    <s v="სხვიტორი"/>
    <n v="815"/>
    <m/>
    <m/>
    <m/>
    <m/>
    <m/>
    <x v="0"/>
  </r>
  <r>
    <s v="იმერეთი"/>
    <x v="7"/>
    <s v="ჩიხა"/>
    <s v="ქვედა ორღული"/>
    <n v="648"/>
    <m/>
    <m/>
    <m/>
    <m/>
    <m/>
    <x v="0"/>
  </r>
  <r>
    <s v="იმერეთი"/>
    <x v="7"/>
    <s v="ცხომარეთი"/>
    <m/>
    <n v="397"/>
    <m/>
    <m/>
    <n v="1"/>
    <n v="1"/>
    <s v="100-499"/>
    <x v="2"/>
  </r>
  <r>
    <s v="იმერეთი"/>
    <x v="7"/>
    <s v="ცხომარეთი"/>
    <s v="ცხომარეთი"/>
    <n v="126"/>
    <s v="მაღ/მთა"/>
    <m/>
    <m/>
    <m/>
    <m/>
    <x v="0"/>
  </r>
  <r>
    <s v="იმერეთი"/>
    <x v="7"/>
    <s v="ცხომარეთი"/>
    <s v="მოხვა"/>
    <n v="271"/>
    <s v="მაღ/მთა"/>
    <m/>
    <m/>
    <m/>
    <m/>
    <x v="0"/>
  </r>
  <r>
    <s v="იმერეთი"/>
    <x v="7"/>
    <s v="ცხომარეთი"/>
    <m/>
    <m/>
    <m/>
    <m/>
    <m/>
    <m/>
    <m/>
    <x v="0"/>
  </r>
  <r>
    <s v="იმერეთი"/>
    <x v="7"/>
    <s v="ჭალა"/>
    <m/>
    <n v="3453"/>
    <m/>
    <m/>
    <n v="3"/>
    <n v="3"/>
    <s v="3000-3999"/>
    <x v="3"/>
  </r>
  <r>
    <s v="იმერეთი"/>
    <x v="7"/>
    <s v="ჭალა"/>
    <s v="ჭალა"/>
    <n v="676"/>
    <m/>
    <m/>
    <m/>
    <m/>
    <m/>
    <x v="0"/>
  </r>
  <r>
    <s v="იმერეთი"/>
    <x v="7"/>
    <s v="ჭალა"/>
    <s v="დარყა"/>
    <n v="415"/>
    <m/>
    <m/>
    <m/>
    <m/>
    <m/>
    <x v="0"/>
  </r>
  <r>
    <s v="იმერეთი"/>
    <x v="7"/>
    <s v="ჭალა"/>
    <s v="დრბო"/>
    <n v="43"/>
    <m/>
    <m/>
    <m/>
    <m/>
    <m/>
    <x v="0"/>
  </r>
  <r>
    <s v="იმერეთი"/>
    <x v="7"/>
    <s v="ჭალა"/>
    <s v="პერევი"/>
    <n v="564"/>
    <s v="მაღ/მთა"/>
    <s v="ახ.ამბ"/>
    <m/>
    <m/>
    <m/>
    <x v="0"/>
  </r>
  <r>
    <s v="იმერეთი"/>
    <x v="7"/>
    <s v="ჭალა"/>
    <s v="საკოხია"/>
    <n v="25"/>
    <m/>
    <m/>
    <m/>
    <m/>
    <m/>
    <x v="0"/>
  </r>
  <r>
    <s v="იმერეთი"/>
    <x v="7"/>
    <s v="ჭალა"/>
    <s v="სპეთი"/>
    <n v="642"/>
    <m/>
    <m/>
    <m/>
    <m/>
    <m/>
    <x v="0"/>
  </r>
  <r>
    <s v="იმერეთი"/>
    <x v="7"/>
    <s v="ჭალა"/>
    <s v="ღონა"/>
    <n v="796"/>
    <m/>
    <m/>
    <m/>
    <m/>
    <m/>
    <x v="0"/>
  </r>
  <r>
    <s v="იმერეთი"/>
    <x v="7"/>
    <s v="ჭალა"/>
    <s v="ჭურნალი"/>
    <n v="94"/>
    <m/>
    <m/>
    <m/>
    <m/>
    <m/>
    <x v="0"/>
  </r>
  <r>
    <s v="იმერეთი"/>
    <x v="7"/>
    <s v="ჭალა"/>
    <s v="ჯრია"/>
    <n v="198"/>
    <m/>
    <m/>
    <m/>
    <m/>
    <m/>
    <x v="0"/>
  </r>
  <r>
    <s v="იმერეთი"/>
    <x v="7"/>
    <s v="ჭალა"/>
    <s v="ზედა ქარძმანი"/>
    <m/>
    <m/>
    <m/>
    <m/>
    <m/>
    <m/>
    <x v="0"/>
  </r>
  <r>
    <s v="იმერეთი"/>
    <x v="7"/>
    <s v="ჭალა"/>
    <s v="ქვედა ქარძმანი"/>
    <m/>
    <m/>
    <m/>
    <m/>
    <m/>
    <m/>
    <x v="0"/>
  </r>
  <r>
    <s v="იმერეთი"/>
    <x v="7"/>
    <s v="ჭალა"/>
    <s v="სინაგური"/>
    <m/>
    <m/>
    <m/>
    <m/>
    <m/>
    <m/>
    <x v="0"/>
  </r>
  <r>
    <s v="იმერეთი"/>
    <x v="7"/>
    <s v="ჭალა"/>
    <s v="ჯალაბეთი"/>
    <m/>
    <m/>
    <m/>
    <m/>
    <m/>
    <m/>
    <x v="0"/>
  </r>
  <r>
    <s v="იმერეთი"/>
    <x v="7"/>
    <s v="ჭალა"/>
    <s v="ტბეთი"/>
    <m/>
    <m/>
    <m/>
    <m/>
    <m/>
    <m/>
    <x v="0"/>
  </r>
  <r>
    <s v="იმერეთი"/>
    <x v="7"/>
    <s v="ჭალა"/>
    <s v="ხახიეთი"/>
    <m/>
    <m/>
    <m/>
    <m/>
    <m/>
    <m/>
    <x v="0"/>
  </r>
  <r>
    <s v="იმერეთი"/>
    <x v="7"/>
    <s v="ჭალა"/>
    <s v="თედელეთი"/>
    <m/>
    <m/>
    <m/>
    <m/>
    <m/>
    <m/>
    <x v="0"/>
  </r>
  <r>
    <s v="იმერეთი"/>
    <x v="7"/>
    <s v="ჭალოვანი"/>
    <m/>
    <n v="1091"/>
    <m/>
    <m/>
    <n v="1"/>
    <n v="1"/>
    <s v="1000-1499"/>
    <x v="2"/>
  </r>
  <r>
    <s v="იმერეთი"/>
    <x v="7"/>
    <s v="ჭალოვანი"/>
    <s v="ჭალოვანი"/>
    <n v="594"/>
    <m/>
    <s v="ამბ"/>
    <m/>
    <m/>
    <m/>
    <x v="0"/>
  </r>
  <r>
    <s v="იმერეთი"/>
    <x v="7"/>
    <s v="ჭალოვანი"/>
    <s v="ვაკისა"/>
    <n v="14"/>
    <s v="მაღ/მთა"/>
    <m/>
    <m/>
    <m/>
    <m/>
    <x v="0"/>
  </r>
  <r>
    <s v="იმერეთი"/>
    <x v="7"/>
    <s v="ჭალოვანი"/>
    <s v="ლიჩი"/>
    <n v="170"/>
    <s v="მაღ/მთა"/>
    <m/>
    <m/>
    <m/>
    <m/>
    <x v="0"/>
  </r>
  <r>
    <s v="იმერეთი"/>
    <x v="7"/>
    <s v="ჭალოვანი"/>
    <s v="ღოდორა"/>
    <n v="150"/>
    <s v="მაღ/მთა"/>
    <m/>
    <m/>
    <m/>
    <m/>
    <x v="0"/>
  </r>
  <r>
    <s v="იმერეთი"/>
    <x v="7"/>
    <s v="ჭალოვანი"/>
    <s v="ხვანი"/>
    <n v="163"/>
    <s v="მაღ/მთა"/>
    <m/>
    <m/>
    <m/>
    <m/>
    <x v="0"/>
  </r>
  <r>
    <s v="იმერეთი"/>
    <x v="7"/>
    <s v="ჯალაურთა"/>
    <m/>
    <n v="1882"/>
    <m/>
    <m/>
    <n v="2"/>
    <n v="2"/>
    <s v="1500-1999"/>
    <x v="1"/>
  </r>
  <r>
    <s v="იმერეთი"/>
    <x v="7"/>
    <s v="ჯალაურთა"/>
    <s v="ჯალაურთა"/>
    <n v="1144"/>
    <s v="მაღ/მთა"/>
    <m/>
    <m/>
    <m/>
    <m/>
    <x v="0"/>
  </r>
  <r>
    <s v="იმერეთი"/>
    <x v="7"/>
    <s v="ჯალაურთა"/>
    <s v="მოძვი"/>
    <n v="738"/>
    <s v="მაღ/მთა"/>
    <m/>
    <m/>
    <m/>
    <m/>
    <x v="0"/>
  </r>
  <r>
    <s v="იმერეთი"/>
    <x v="8"/>
    <m/>
    <m/>
    <n v="20839"/>
    <m/>
    <m/>
    <n v="12"/>
    <n v="12"/>
    <m/>
    <x v="0"/>
  </r>
  <r>
    <s v="იმერეთი"/>
    <x v="8"/>
    <s v="ქ. ტყიბული"/>
    <m/>
    <n v="9770"/>
    <m/>
    <m/>
    <m/>
    <m/>
    <m/>
    <x v="0"/>
  </r>
  <r>
    <s v="იმერეთი"/>
    <x v="8"/>
    <s v="გურნა"/>
    <m/>
    <n v="761"/>
    <m/>
    <m/>
    <n v="1"/>
    <n v="1"/>
    <s v="500-999"/>
    <x v="2"/>
  </r>
  <r>
    <s v="იმერეთი"/>
    <x v="8"/>
    <s v="გურნა"/>
    <s v="გურნა"/>
    <n v="419"/>
    <m/>
    <s v="ამბ"/>
    <m/>
    <m/>
    <m/>
    <x v="0"/>
  </r>
  <r>
    <s v="იმერეთი"/>
    <x v="8"/>
    <s v="გურნა"/>
    <s v="ანტორია"/>
    <n v="27"/>
    <m/>
    <m/>
    <m/>
    <m/>
    <m/>
    <x v="0"/>
  </r>
  <r>
    <s v="იმერეთი"/>
    <x v="8"/>
    <s v="გურნა"/>
    <s v="ბობოთი"/>
    <n v="69"/>
    <m/>
    <m/>
    <m/>
    <m/>
    <m/>
    <x v="0"/>
  </r>
  <r>
    <s v="იმერეთი"/>
    <x v="8"/>
    <s v="გურნა"/>
    <s v="კითხიჯი"/>
    <n v="72"/>
    <m/>
    <m/>
    <m/>
    <m/>
    <m/>
    <x v="0"/>
  </r>
  <r>
    <s v="იმერეთი"/>
    <x v="8"/>
    <s v="გურნა"/>
    <s v="კისორეთი"/>
    <n v="55"/>
    <m/>
    <m/>
    <m/>
    <m/>
    <m/>
    <x v="0"/>
  </r>
  <r>
    <s v="იმერეთი"/>
    <x v="8"/>
    <s v="გურნა"/>
    <s v="კორეეთი"/>
    <s v="..."/>
    <m/>
    <m/>
    <m/>
    <m/>
    <m/>
    <x v="0"/>
  </r>
  <r>
    <s v="იმერეთი"/>
    <x v="8"/>
    <s v="გურნა"/>
    <s v="ნაძვა"/>
    <n v="20"/>
    <m/>
    <m/>
    <m/>
    <m/>
    <m/>
    <x v="0"/>
  </r>
  <r>
    <s v="იმერეთი"/>
    <x v="8"/>
    <s v="გურნა"/>
    <s v="ციხია"/>
    <n v="92"/>
    <m/>
    <m/>
    <m/>
    <m/>
    <m/>
    <x v="0"/>
  </r>
  <r>
    <s v="იმერეთი"/>
    <x v="8"/>
    <s v="კურსები"/>
    <m/>
    <n v="2198"/>
    <m/>
    <m/>
    <n v="2"/>
    <n v="2"/>
    <s v="2000-2499"/>
    <x v="1"/>
  </r>
  <r>
    <s v="იმერეთი"/>
    <x v="8"/>
    <s v="კურსები"/>
    <s v="კურსები"/>
    <n v="1603"/>
    <m/>
    <s v="ამბ"/>
    <m/>
    <m/>
    <m/>
    <x v="0"/>
  </r>
  <r>
    <s v="იმერეთი"/>
    <x v="8"/>
    <s v="კურსები"/>
    <s v="გელათი"/>
    <n v="408"/>
    <m/>
    <m/>
    <m/>
    <m/>
    <m/>
    <x v="0"/>
  </r>
  <r>
    <s v="იმერეთი"/>
    <x v="8"/>
    <s v="კურსები"/>
    <s v="მოწამეთა"/>
    <n v="187"/>
    <m/>
    <m/>
    <m/>
    <m/>
    <m/>
    <x v="0"/>
  </r>
  <r>
    <s v="იმერეთი"/>
    <x v="8"/>
    <s v="მუხურა"/>
    <m/>
    <n v="1412"/>
    <m/>
    <m/>
    <n v="1"/>
    <n v="1"/>
    <s v="1000-1499"/>
    <x v="2"/>
  </r>
  <r>
    <s v="იმერეთი"/>
    <x v="8"/>
    <s v="მუხურა"/>
    <s v="მუხურა"/>
    <n v="1412"/>
    <s v="მაღ/მთა"/>
    <s v="ამბ"/>
    <m/>
    <m/>
    <m/>
    <x v="0"/>
  </r>
  <r>
    <s v="იმერეთი"/>
    <x v="8"/>
    <s v="ორპირი"/>
    <m/>
    <n v="2010"/>
    <m/>
    <m/>
    <n v="3"/>
    <n v="3"/>
    <s v="2000-2499"/>
    <x v="3"/>
  </r>
  <r>
    <s v="იმერეთი"/>
    <x v="8"/>
    <s v="ორპირი"/>
    <s v="ორპირი"/>
    <n v="936"/>
    <m/>
    <s v="ამბ"/>
    <m/>
    <m/>
    <m/>
    <x v="0"/>
  </r>
  <r>
    <s v="იმერეთი"/>
    <x v="8"/>
    <s v="ორპირი"/>
    <s v="ზედა ჭყეპი"/>
    <n v="91"/>
    <m/>
    <m/>
    <m/>
    <m/>
    <m/>
    <x v="0"/>
  </r>
  <r>
    <s v="იმერეთი"/>
    <x v="8"/>
    <s v="ორპირი"/>
    <s v="კოკა"/>
    <n v="196"/>
    <m/>
    <m/>
    <m/>
    <m/>
    <m/>
    <x v="0"/>
  </r>
  <r>
    <s v="იმერეთი"/>
    <x v="8"/>
    <s v="ორპირი"/>
    <s v="ლაფეთი"/>
    <n v="35"/>
    <m/>
    <m/>
    <m/>
    <m/>
    <m/>
    <x v="0"/>
  </r>
  <r>
    <s v="იმერეთი"/>
    <x v="8"/>
    <s v="ორპირი"/>
    <s v="მანდიკორი"/>
    <n v="119"/>
    <m/>
    <m/>
    <m/>
    <m/>
    <m/>
    <x v="0"/>
  </r>
  <r>
    <s v="იმერეთი"/>
    <x v="8"/>
    <s v="ორპირი"/>
    <s v="ნაბოსლევი"/>
    <n v="412"/>
    <m/>
    <m/>
    <m/>
    <m/>
    <m/>
    <x v="0"/>
  </r>
  <r>
    <s v="იმერეთი"/>
    <x v="8"/>
    <s v="ორპირი"/>
    <s v="ოხომირა"/>
    <n v="21"/>
    <m/>
    <m/>
    <m/>
    <m/>
    <m/>
    <x v="0"/>
  </r>
  <r>
    <s v="იმერეთი"/>
    <x v="8"/>
    <s v="ორპირი"/>
    <s v="ქვედა ჭყეპი"/>
    <n v="109"/>
    <m/>
    <m/>
    <m/>
    <m/>
    <m/>
    <x v="0"/>
  </r>
  <r>
    <s v="იმერეთი"/>
    <x v="8"/>
    <s v="ორპირი"/>
    <s v="შუყერი"/>
    <n v="45"/>
    <m/>
    <m/>
    <m/>
    <m/>
    <m/>
    <x v="0"/>
  </r>
  <r>
    <s v="იმერეთი"/>
    <x v="8"/>
    <s v="ორპირი"/>
    <s v="ჯონია"/>
    <n v="46"/>
    <m/>
    <m/>
    <m/>
    <m/>
    <m/>
    <x v="0"/>
  </r>
  <r>
    <s v="იმერეთი"/>
    <x v="8"/>
    <s v="საწირე"/>
    <m/>
    <n v="1947"/>
    <m/>
    <m/>
    <n v="1"/>
    <n v="1"/>
    <s v="1500-1999"/>
    <x v="2"/>
  </r>
  <r>
    <s v="იმერეთი"/>
    <x v="8"/>
    <s v="საწირე"/>
    <s v="საწირე"/>
    <n v="626"/>
    <m/>
    <s v="ამბ"/>
    <m/>
    <m/>
    <m/>
    <x v="0"/>
  </r>
  <r>
    <s v="იმერეთი"/>
    <x v="8"/>
    <s v="საწირე"/>
    <s v="ახალსოფელი"/>
    <n v="299"/>
    <m/>
    <m/>
    <m/>
    <m/>
    <m/>
    <x v="0"/>
  </r>
  <r>
    <s v="იმერეთი"/>
    <x v="8"/>
    <s v="საწირე"/>
    <s v="ბზიაური"/>
    <n v="68"/>
    <m/>
    <m/>
    <m/>
    <m/>
    <m/>
    <x v="0"/>
  </r>
  <r>
    <s v="იმერეთი"/>
    <x v="8"/>
    <s v="საწირე"/>
    <s v="დაბაძველი"/>
    <n v="333"/>
    <m/>
    <m/>
    <m/>
    <m/>
    <m/>
    <x v="0"/>
  </r>
  <r>
    <s v="იმერეთი"/>
    <x v="8"/>
    <s v="საწირე"/>
    <s v="ზედუბანი"/>
    <n v="134"/>
    <m/>
    <m/>
    <m/>
    <m/>
    <m/>
    <x v="0"/>
  </r>
  <r>
    <s v="იმერეთი"/>
    <x v="8"/>
    <s v="საწირე"/>
    <s v="სამტრედია"/>
    <n v="212"/>
    <m/>
    <m/>
    <m/>
    <m/>
    <m/>
    <x v="0"/>
  </r>
  <r>
    <s v="იმერეთი"/>
    <x v="8"/>
    <s v="საწირე"/>
    <m/>
    <n v="275"/>
    <m/>
    <m/>
    <m/>
    <m/>
    <m/>
    <x v="0"/>
  </r>
  <r>
    <s v="იმერეთი"/>
    <x v="8"/>
    <s v="სოჩხეთი"/>
    <m/>
    <n v="795"/>
    <m/>
    <m/>
    <n v="1"/>
    <n v="1"/>
    <s v="500-999"/>
    <x v="2"/>
  </r>
  <r>
    <s v="იმერეთი"/>
    <x v="8"/>
    <s v="სოჩხეთი"/>
    <s v="სოჩხეთი"/>
    <n v="346"/>
    <m/>
    <s v="ამბ"/>
    <m/>
    <m/>
    <m/>
    <x v="0"/>
  </r>
  <r>
    <s v="იმერეთი"/>
    <x v="8"/>
    <s v="სოჩხეთი"/>
    <s v="ძმუისი"/>
    <n v="143"/>
    <m/>
    <m/>
    <m/>
    <m/>
    <m/>
    <x v="0"/>
  </r>
  <r>
    <s v="იმერეთი"/>
    <x v="8"/>
    <s v="სოჩხეთი"/>
    <s v="წყნორი"/>
    <n v="306"/>
    <m/>
    <m/>
    <m/>
    <m/>
    <m/>
    <x v="0"/>
  </r>
  <r>
    <s v="იმერეთი"/>
    <x v="8"/>
    <s v="ცუცხვათი"/>
    <m/>
    <n v="671"/>
    <m/>
    <m/>
    <n v="1"/>
    <n v="1"/>
    <s v="500-999"/>
    <x v="2"/>
  </r>
  <r>
    <s v="იმერეთი"/>
    <x v="8"/>
    <s v="ცუცხვათი"/>
    <s v="ცუცხვათი"/>
    <n v="671"/>
    <m/>
    <s v="ამბ"/>
    <m/>
    <m/>
    <m/>
    <x v="0"/>
  </r>
  <r>
    <s v="იმერეთი"/>
    <x v="8"/>
    <s v="ხრესილი"/>
    <m/>
    <n v="771"/>
    <m/>
    <m/>
    <n v="1"/>
    <n v="1"/>
    <s v="500-999"/>
    <x v="2"/>
  </r>
  <r>
    <s v="იმერეთი"/>
    <x v="8"/>
    <s v="ხრესილი"/>
    <s v="ხრესილი"/>
    <n v="274"/>
    <m/>
    <s v="ახ.ამბ"/>
    <m/>
    <m/>
    <m/>
    <x v="0"/>
  </r>
  <r>
    <s v="იმერეთი"/>
    <x v="8"/>
    <s v="ხრესილი"/>
    <s v="ახალდაბა"/>
    <n v="16"/>
    <m/>
    <m/>
    <m/>
    <m/>
    <m/>
    <x v="0"/>
  </r>
  <r>
    <s v="იმერეთი"/>
    <x v="8"/>
    <s v="ხრესილი"/>
    <s v="ბუეთი"/>
    <n v="122"/>
    <m/>
    <m/>
    <m/>
    <m/>
    <m/>
    <x v="0"/>
  </r>
  <r>
    <s v="იმერეთი"/>
    <x v="8"/>
    <s v="ხრესილი"/>
    <s v="გადაღმა წყალწითელა"/>
    <n v="11"/>
    <m/>
    <m/>
    <m/>
    <m/>
    <m/>
    <x v="0"/>
  </r>
  <r>
    <s v="იმერეთი"/>
    <x v="8"/>
    <s v="ხრესილი"/>
    <s v="გადმოღმა წყალწითელა"/>
    <n v="54"/>
    <m/>
    <m/>
    <m/>
    <m/>
    <m/>
    <x v="0"/>
  </r>
  <r>
    <s v="იმერეთი"/>
    <x v="8"/>
    <s v="ხრესილი"/>
    <s v="ივანეული"/>
    <n v="18"/>
    <m/>
    <m/>
    <m/>
    <m/>
    <m/>
    <x v="0"/>
  </r>
  <r>
    <s v="იმერეთი"/>
    <x v="8"/>
    <s v="ხრესილი"/>
    <s v="ლეღვა"/>
    <n v="118"/>
    <m/>
    <m/>
    <m/>
    <m/>
    <m/>
    <x v="0"/>
  </r>
  <r>
    <s v="იმერეთი"/>
    <x v="8"/>
    <s v="ხრესილი"/>
    <s v="ძუყნური"/>
    <n v="158"/>
    <m/>
    <m/>
    <m/>
    <m/>
    <m/>
    <x v="0"/>
  </r>
  <r>
    <s v="იმერეთი"/>
    <x v="8"/>
    <s v="ჯვარისა"/>
    <m/>
    <n v="504"/>
    <m/>
    <m/>
    <n v="1"/>
    <n v="1"/>
    <s v="500-999"/>
    <x v="2"/>
  </r>
  <r>
    <s v="იმერეთი"/>
    <x v="8"/>
    <s v="ჯვარისა"/>
    <s v="ჯვარისა"/>
    <n v="249"/>
    <m/>
    <s v="ამბ"/>
    <m/>
    <m/>
    <m/>
    <x v="0"/>
  </r>
  <r>
    <s v="იმერეთი"/>
    <x v="8"/>
    <s v="ჯვარისა"/>
    <s v="ლაშია"/>
    <n v="32"/>
    <m/>
    <m/>
    <m/>
    <m/>
    <m/>
    <x v="0"/>
  </r>
  <r>
    <s v="იმერეთი"/>
    <x v="8"/>
    <s v="ჯვარისა"/>
    <s v="ლეყერეთი"/>
    <n v="21"/>
    <m/>
    <m/>
    <m/>
    <m/>
    <m/>
    <x v="0"/>
  </r>
  <r>
    <s v="იმერეთი"/>
    <x v="8"/>
    <s v="ჯვარისა"/>
    <s v="ოჯოლა"/>
    <n v="140"/>
    <m/>
    <m/>
    <m/>
    <m/>
    <m/>
    <x v="0"/>
  </r>
  <r>
    <s v="იმერეთი"/>
    <x v="8"/>
    <s v="ჯვარისა"/>
    <s v="ხორჩანა"/>
    <n v="62"/>
    <m/>
    <m/>
    <m/>
    <m/>
    <m/>
    <x v="0"/>
  </r>
  <r>
    <s v="იმერეთი"/>
    <x v="9"/>
    <m/>
    <m/>
    <n v="56883"/>
    <m/>
    <m/>
    <n v="32"/>
    <n v="33"/>
    <m/>
    <x v="0"/>
  </r>
  <r>
    <s v="იმერეთი"/>
    <x v="9"/>
    <s v="ქ. წყალტუბო"/>
    <m/>
    <n v="11281"/>
    <m/>
    <m/>
    <m/>
    <m/>
    <m/>
    <x v="0"/>
  </r>
  <r>
    <s v="იმერეთი"/>
    <x v="9"/>
    <s v="გეგუთი"/>
    <m/>
    <n v="5049"/>
    <m/>
    <m/>
    <n v="4"/>
    <n v="4"/>
    <s v="&gt;4000"/>
    <x v="4"/>
  </r>
  <r>
    <s v="იმერეთი"/>
    <x v="9"/>
    <s v="გეგუთი"/>
    <s v="გეგუთი"/>
    <n v="5049"/>
    <m/>
    <s v="ამბ"/>
    <m/>
    <m/>
    <m/>
    <x v="0"/>
  </r>
  <r>
    <s v="იმერეთი"/>
    <x v="9"/>
    <s v="გვიშტიბი"/>
    <m/>
    <n v="2819"/>
    <m/>
    <m/>
    <n v="2"/>
    <n v="2"/>
    <s v="2500-2999"/>
    <x v="1"/>
  </r>
  <r>
    <s v="იმერეთი"/>
    <x v="9"/>
    <s v="გვიშტიბი"/>
    <s v="გვიშტიბი"/>
    <n v="1249"/>
    <m/>
    <s v="ამბ"/>
    <m/>
    <m/>
    <m/>
    <x v="0"/>
  </r>
  <r>
    <s v="იმერეთი"/>
    <x v="9"/>
    <s v="გვიშტიბი"/>
    <s v="გუბისწყალი"/>
    <n v="443"/>
    <m/>
    <m/>
    <m/>
    <m/>
    <m/>
    <x v="0"/>
  </r>
  <r>
    <s v="იმერეთი"/>
    <x v="9"/>
    <s v="გვიშტიბი"/>
    <s v="თერნალი"/>
    <n v="774"/>
    <m/>
    <m/>
    <m/>
    <m/>
    <m/>
    <x v="0"/>
  </r>
  <r>
    <s v="იმერეთი"/>
    <x v="9"/>
    <s v="გვიშტიბი"/>
    <s v="პირველი წყალტუბო"/>
    <n v="353"/>
    <m/>
    <m/>
    <m/>
    <m/>
    <m/>
    <x v="0"/>
  </r>
  <r>
    <s v="იმერეთი"/>
    <x v="9"/>
    <s v="გუმბრა"/>
    <m/>
    <n v="5532"/>
    <m/>
    <m/>
    <n v="3"/>
    <n v="3"/>
    <s v="&gt;4000"/>
    <x v="3"/>
  </r>
  <r>
    <s v="იმერეთი"/>
    <x v="9"/>
    <s v="გუმბრა"/>
    <s v="გუმბრა"/>
    <n v="2381"/>
    <m/>
    <s v="ამბ"/>
    <m/>
    <m/>
    <m/>
    <x v="0"/>
  </r>
  <r>
    <s v="იმერეთი"/>
    <x v="9"/>
    <s v="გუმბრა"/>
    <s v="ბანოჯა"/>
    <n v="1641"/>
    <m/>
    <m/>
    <m/>
    <m/>
    <m/>
    <x v="0"/>
  </r>
  <r>
    <s v="იმერეთი"/>
    <x v="9"/>
    <s v="გუმბრა"/>
    <s v="ხომული"/>
    <n v="1510"/>
    <m/>
    <m/>
    <m/>
    <m/>
    <m/>
    <x v="0"/>
  </r>
  <r>
    <s v="იმერეთი"/>
    <x v="9"/>
    <s v="დღნორისა / მექვენა"/>
    <m/>
    <n v="858"/>
    <m/>
    <m/>
    <n v="2"/>
    <n v="2"/>
    <s v="500-999"/>
    <x v="1"/>
  </r>
  <r>
    <s v="იმერეთი"/>
    <x v="9"/>
    <s v="დღნორისა"/>
    <s v="დღნორისა"/>
    <n v="321"/>
    <s v="მაღ/მთა"/>
    <s v="ამბ"/>
    <m/>
    <m/>
    <m/>
    <x v="0"/>
  </r>
  <r>
    <s v="იმერეთი"/>
    <x v="9"/>
    <s v="დღნორისა"/>
    <s v="ლეხინდრისთავი "/>
    <n v="55"/>
    <s v="მაღ/მთა"/>
    <m/>
    <m/>
    <m/>
    <m/>
    <x v="0"/>
  </r>
  <r>
    <s v="იმერეთი"/>
    <x v="9"/>
    <s v="დღნორისა"/>
    <s v="საჩხეური"/>
    <n v="72"/>
    <s v="მაღ/მთა"/>
    <m/>
    <m/>
    <m/>
    <m/>
    <x v="0"/>
  </r>
  <r>
    <s v="იმერეთი"/>
    <x v="9"/>
    <s v="დღნორისა"/>
    <s v="ჭაშლეთი"/>
    <n v="76"/>
    <s v="მაღ/მთა"/>
    <m/>
    <m/>
    <m/>
    <m/>
    <x v="0"/>
  </r>
  <r>
    <s v="იმერეთი"/>
    <x v="9"/>
    <s v="მექვენა"/>
    <s v="მექვენა"/>
    <n v="134"/>
    <s v="მაღ/მთა"/>
    <s v="ამბ"/>
    <m/>
    <m/>
    <m/>
    <x v="0"/>
  </r>
  <r>
    <s v="იმერეთი"/>
    <x v="9"/>
    <s v="მექვენა"/>
    <s v="ბენთქოულა"/>
    <n v="13"/>
    <s v="მაღ/მთა"/>
    <m/>
    <m/>
    <m/>
    <m/>
    <x v="0"/>
  </r>
  <r>
    <s v="იმერეთი"/>
    <x v="9"/>
    <s v="მექვენა"/>
    <s v="დერჩი"/>
    <n v="159"/>
    <s v="მაღ/მთა"/>
    <m/>
    <m/>
    <m/>
    <m/>
    <x v="0"/>
  </r>
  <r>
    <s v="იმერეთი"/>
    <x v="9"/>
    <s v="მექვენა"/>
    <s v="ვანისჭალა"/>
    <s v="..."/>
    <s v="მაღ/მთა"/>
    <m/>
    <m/>
    <m/>
    <m/>
    <x v="0"/>
  </r>
  <r>
    <s v="იმერეთი"/>
    <x v="9"/>
    <s v="მექვენა"/>
    <s v="ზედა ონჭეიში"/>
    <s v="..."/>
    <s v="მაღ/მთა"/>
    <m/>
    <m/>
    <m/>
    <m/>
    <x v="0"/>
  </r>
  <r>
    <s v="იმერეთი"/>
    <x v="9"/>
    <s v="მექვენა"/>
    <s v="ქვედა ონჭეიში"/>
    <n v="16"/>
    <s v="მაღ/მთა"/>
    <m/>
    <m/>
    <m/>
    <m/>
    <x v="0"/>
  </r>
  <r>
    <s v="იმერეთი"/>
    <x v="9"/>
    <s v="მაღლაკი"/>
    <m/>
    <n v="4464"/>
    <m/>
    <m/>
    <n v="3"/>
    <n v="3"/>
    <s v="&gt;4000"/>
    <x v="3"/>
  </r>
  <r>
    <s v="იმერეთი"/>
    <x v="9"/>
    <s v="მაღლაკი"/>
    <s v="მაღლაკი"/>
    <n v="4126"/>
    <m/>
    <s v="ამბ"/>
    <m/>
    <m/>
    <m/>
    <x v="0"/>
  </r>
  <r>
    <s v="იმერეთი"/>
    <x v="9"/>
    <s v="მაღლაკი"/>
    <s v="მიწაწითელი"/>
    <n v="338"/>
    <m/>
    <m/>
    <m/>
    <m/>
    <m/>
    <x v="0"/>
  </r>
  <r>
    <s v="იმერეთი"/>
    <x v="9"/>
    <s v="მუხიანი"/>
    <m/>
    <n v="2451"/>
    <m/>
    <m/>
    <n v="2"/>
    <n v="2"/>
    <s v="2000-2499"/>
    <x v="1"/>
  </r>
  <r>
    <s v="იმერეთი"/>
    <x v="9"/>
    <s v="მუხიანი"/>
    <s v="მუხიანი"/>
    <n v="1058"/>
    <m/>
    <s v="ამბ"/>
    <m/>
    <m/>
    <m/>
    <x v="0"/>
  </r>
  <r>
    <s v="იმერეთი"/>
    <x v="9"/>
    <s v="მუხიანი"/>
    <s v="უკანეთი"/>
    <n v="319"/>
    <m/>
    <m/>
    <m/>
    <m/>
    <m/>
    <x v="0"/>
  </r>
  <r>
    <s v="იმერეთი"/>
    <x v="9"/>
    <s v="მუხიანი"/>
    <s v="ქვედა მესხეთი"/>
    <n v="1074"/>
    <m/>
    <m/>
    <m/>
    <m/>
    <m/>
    <x v="0"/>
  </r>
  <r>
    <s v="იმერეთი"/>
    <x v="9"/>
    <s v="ოფურჩხეთი"/>
    <m/>
    <n v="1953"/>
    <m/>
    <m/>
    <n v="2"/>
    <n v="3"/>
    <s v="1500-1999"/>
    <x v="1"/>
  </r>
  <r>
    <s v="იმერეთი"/>
    <x v="9"/>
    <s v="ოფურჩხეთი"/>
    <s v="ოფურჩხეთი"/>
    <n v="719"/>
    <m/>
    <s v="ამბ"/>
    <m/>
    <m/>
    <m/>
    <x v="0"/>
  </r>
  <r>
    <s v="იმერეთი"/>
    <x v="9"/>
    <s v="ოფურჩხეთი"/>
    <s v="გუმათი"/>
    <n v="426"/>
    <m/>
    <m/>
    <m/>
    <m/>
    <m/>
    <x v="0"/>
  </r>
  <r>
    <s v="იმერეთი"/>
    <x v="9"/>
    <s v="ოფურჩხეთი"/>
    <s v="ნამოხვანი"/>
    <n v="147"/>
    <m/>
    <m/>
    <m/>
    <m/>
    <m/>
    <x v="0"/>
  </r>
  <r>
    <s v="იმერეთი"/>
    <x v="9"/>
    <s v="ოფურჩხეთი"/>
    <s v="ჟონეთი"/>
    <n v="334"/>
    <m/>
    <m/>
    <m/>
    <m/>
    <m/>
    <x v="0"/>
  </r>
  <r>
    <s v="იმერეთი"/>
    <x v="9"/>
    <s v="ოფურჩხეთი"/>
    <s v="ჯიმასტარო"/>
    <n v="327"/>
    <m/>
    <m/>
    <m/>
    <m/>
    <m/>
    <x v="0"/>
  </r>
  <r>
    <s v="იმერეთი"/>
    <x v="9"/>
    <s v="ოფშკვითი"/>
    <m/>
    <n v="2067"/>
    <m/>
    <m/>
    <n v="1"/>
    <n v="1"/>
    <s v="2000-2499"/>
    <x v="2"/>
  </r>
  <r>
    <s v="იმერეთი"/>
    <x v="9"/>
    <s v="ოფშკვითი"/>
    <s v="ოფშკვითი"/>
    <n v="2067"/>
    <m/>
    <s v="ამბ"/>
    <m/>
    <m/>
    <m/>
    <x v="0"/>
  </r>
  <r>
    <s v="იმერეთი"/>
    <x v="9"/>
    <s v="პატრიკეთი"/>
    <m/>
    <n v="2888"/>
    <m/>
    <m/>
    <n v="2"/>
    <n v="2"/>
    <s v="2500-2999"/>
    <x v="1"/>
  </r>
  <r>
    <s v="იმერეთი"/>
    <x v="9"/>
    <s v="პატრიკეთი"/>
    <s v="პატრიკეთი"/>
    <n v="1319"/>
    <m/>
    <s v="ამბ"/>
    <m/>
    <m/>
    <m/>
    <x v="0"/>
  </r>
  <r>
    <s v="იმერეთი"/>
    <x v="9"/>
    <s v="პატრიკეთი"/>
    <s v="ტყაჩირი"/>
    <n v="1569"/>
    <m/>
    <m/>
    <m/>
    <m/>
    <m/>
    <x v="0"/>
  </r>
  <r>
    <s v="იმერეთი"/>
    <x v="9"/>
    <s v="რიონი"/>
    <m/>
    <n v="2068"/>
    <m/>
    <m/>
    <n v="2"/>
    <n v="2"/>
    <s v="2000-2499"/>
    <x v="1"/>
  </r>
  <r>
    <s v="იმერეთი"/>
    <x v="9"/>
    <s v="რიონი"/>
    <s v="რიონი"/>
    <n v="1160"/>
    <m/>
    <s v="ახ.ამბ"/>
    <m/>
    <m/>
    <m/>
    <x v="0"/>
  </r>
  <r>
    <s v="იმერეთი"/>
    <x v="9"/>
    <s v="რიონი"/>
    <s v="ზარათი"/>
    <n v="314"/>
    <m/>
    <m/>
    <m/>
    <m/>
    <m/>
    <x v="0"/>
  </r>
  <r>
    <s v="იმერეთი"/>
    <x v="9"/>
    <s v="რიონი"/>
    <s v="კუდოთი"/>
    <n v="0"/>
    <m/>
    <m/>
    <m/>
    <m/>
    <m/>
    <x v="0"/>
  </r>
  <r>
    <s v="იმერეთი"/>
    <x v="9"/>
    <s v="რიონი"/>
    <s v="მეჩხერი"/>
    <n v="81"/>
    <m/>
    <m/>
    <m/>
    <m/>
    <m/>
    <x v="0"/>
  </r>
  <r>
    <s v="იმერეთი"/>
    <x v="9"/>
    <s v="რიონი"/>
    <s v="ნოღა"/>
    <n v="68"/>
    <m/>
    <m/>
    <m/>
    <m/>
    <m/>
    <x v="0"/>
  </r>
  <r>
    <s v="იმერეთი"/>
    <x v="9"/>
    <s v="რიონი"/>
    <s v="სორმონი "/>
    <n v="306"/>
    <m/>
    <m/>
    <m/>
    <m/>
    <m/>
    <x v="0"/>
  </r>
  <r>
    <s v="იმერეთი"/>
    <x v="9"/>
    <s v="რიონი"/>
    <s v="ჭოლები"/>
    <n v="139"/>
    <m/>
    <m/>
    <m/>
    <m/>
    <m/>
    <x v="0"/>
  </r>
  <r>
    <s v="იმერეთი"/>
    <x v="9"/>
    <s v="საყულია"/>
    <m/>
    <n v="1869"/>
    <m/>
    <m/>
    <n v="1"/>
    <n v="1"/>
    <s v="1500-1999"/>
    <x v="2"/>
  </r>
  <r>
    <s v="იმერეთი"/>
    <x v="9"/>
    <s v="საყულია"/>
    <s v="საყულია"/>
    <n v="1869"/>
    <m/>
    <s v="ამბ"/>
    <m/>
    <m/>
    <m/>
    <x v="0"/>
  </r>
  <r>
    <s v="იმერეთი"/>
    <x v="9"/>
    <s v="ფარცხანაყანები "/>
    <m/>
    <n v="5090"/>
    <m/>
    <m/>
    <n v="3"/>
    <n v="3"/>
    <s v="&gt;4000"/>
    <x v="3"/>
  </r>
  <r>
    <s v="იმერეთი"/>
    <x v="9"/>
    <s v="ფარცხანაყანები "/>
    <s v="ფარცხანაყანები "/>
    <n v="5090"/>
    <m/>
    <s v="ამბ"/>
    <m/>
    <m/>
    <m/>
    <x v="0"/>
  </r>
  <r>
    <s v="იმერეთი"/>
    <x v="9"/>
    <s v="ქვიტირი"/>
    <m/>
    <n v="3357"/>
    <m/>
    <m/>
    <n v="2"/>
    <n v="2"/>
    <s v="3000-3999"/>
    <x v="1"/>
  </r>
  <r>
    <s v="იმერეთი"/>
    <x v="9"/>
    <s v="ქვიტირი"/>
    <s v="ქვიტირი"/>
    <n v="2314"/>
    <m/>
    <s v="ამბ"/>
    <m/>
    <m/>
    <m/>
    <x v="0"/>
  </r>
  <r>
    <s v="იმერეთი"/>
    <x v="9"/>
    <s v="ქვიტირი"/>
    <s v="ზედა მესხეთი"/>
    <n v="1043"/>
    <m/>
    <m/>
    <m/>
    <m/>
    <m/>
    <x v="0"/>
  </r>
  <r>
    <s v="იმერეთი"/>
    <x v="9"/>
    <s v="ცხუნკური"/>
    <m/>
    <n v="1569"/>
    <m/>
    <m/>
    <n v="1"/>
    <n v="1"/>
    <s v="1500-1999"/>
    <x v="2"/>
  </r>
  <r>
    <s v="იმერეთი"/>
    <x v="9"/>
    <s v="ცხუნკური"/>
    <s v="ცხუნკური"/>
    <n v="777"/>
    <m/>
    <s v="ამბ"/>
    <m/>
    <m/>
    <m/>
    <x v="0"/>
  </r>
  <r>
    <s v="იმერეთი"/>
    <x v="9"/>
    <s v="ცხუნკური"/>
    <s v="ბესიაური"/>
    <n v="0"/>
    <m/>
    <m/>
    <m/>
    <m/>
    <m/>
    <x v="0"/>
  </r>
  <r>
    <s v="იმერეთი"/>
    <x v="9"/>
    <s v="ცხუნკური"/>
    <s v="ყუმისთავი"/>
    <n v="673"/>
    <m/>
    <m/>
    <m/>
    <m/>
    <m/>
    <x v="0"/>
  </r>
  <r>
    <s v="იმერეთი"/>
    <x v="9"/>
    <s v="ცხუნკური"/>
    <s v="გაღმა ჩუნეში"/>
    <n v="119"/>
    <m/>
    <m/>
    <m/>
    <m/>
    <m/>
    <x v="0"/>
  </r>
  <r>
    <s v="იმერეთი"/>
    <x v="9"/>
    <s v="წყალტუბო"/>
    <m/>
    <n v="3568"/>
    <m/>
    <m/>
    <n v="2"/>
    <n v="2"/>
    <s v="3000-3999"/>
    <x v="1"/>
  </r>
  <r>
    <s v="იმერეთი"/>
    <x v="9"/>
    <s v="წყალტუბო"/>
    <s v="წყალტუბო"/>
    <n v="2330"/>
    <m/>
    <s v="ამბ"/>
    <m/>
    <m/>
    <m/>
    <x v="0"/>
  </r>
  <r>
    <s v="იმერეთი"/>
    <x v="9"/>
    <s v="წყალტუბო"/>
    <s v="ქვილიშორი"/>
    <n v="692"/>
    <m/>
    <m/>
    <m/>
    <m/>
    <m/>
    <x v="0"/>
  </r>
  <r>
    <s v="იმერეთი"/>
    <x v="9"/>
    <s v="წყალტუბო"/>
    <s v="ჩუნეში"/>
    <n v="546"/>
    <m/>
    <m/>
    <m/>
    <m/>
    <m/>
    <x v="0"/>
  </r>
  <r>
    <s v="იმერეთი"/>
    <x v="10"/>
    <m/>
    <m/>
    <n v="39884"/>
    <m/>
    <m/>
    <n v="24"/>
    <n v="41"/>
    <m/>
    <x v="0"/>
  </r>
  <r>
    <s v="იმერეთი"/>
    <x v="10"/>
    <s v="ქ. ჭიათურა"/>
    <m/>
    <n v="12803"/>
    <m/>
    <m/>
    <m/>
    <m/>
    <m/>
    <x v="0"/>
  </r>
  <r>
    <s v="იმერეთი"/>
    <x v="10"/>
    <s v="ვაჭევი"/>
    <m/>
    <n v="803"/>
    <m/>
    <m/>
    <n v="1"/>
    <n v="3"/>
    <s v="500-999"/>
    <x v="2"/>
  </r>
  <r>
    <s v="იმერეთი"/>
    <x v="10"/>
    <s v="ვაჭევი"/>
    <s v="ვაჭევი"/>
    <n v="324"/>
    <s v="მაღ/მთა"/>
    <s v="ამბ"/>
    <m/>
    <m/>
    <m/>
    <x v="0"/>
  </r>
  <r>
    <s v="იმერეთი"/>
    <x v="10"/>
    <s v="ვაჭევი"/>
    <s v="მელუშეეთი"/>
    <n v="131"/>
    <s v="მაღ/მთა"/>
    <m/>
    <m/>
    <m/>
    <m/>
    <x v="0"/>
  </r>
  <r>
    <s v="იმერეთი"/>
    <x v="10"/>
    <s v="ვაჭევი"/>
    <s v="ღვითორი"/>
    <n v="181"/>
    <m/>
    <m/>
    <m/>
    <m/>
    <m/>
    <x v="0"/>
  </r>
  <r>
    <s v="იმერეთი"/>
    <x v="10"/>
    <s v="ვაჭევი"/>
    <s v="ჯოლხეეთი"/>
    <n v="167"/>
    <s v="მაღ/მთა"/>
    <m/>
    <m/>
    <m/>
    <m/>
    <x v="0"/>
  </r>
  <r>
    <s v="იმერეთი"/>
    <x v="10"/>
    <s v="ზოდი"/>
    <m/>
    <n v="2744"/>
    <m/>
    <m/>
    <n v="2"/>
    <n v="3"/>
    <s v="2500-2999"/>
    <x v="1"/>
  </r>
  <r>
    <s v="იმერეთი"/>
    <x v="10"/>
    <s v="ზოდი"/>
    <s v="ზოდი"/>
    <n v="1483"/>
    <m/>
    <s v="ამბ"/>
    <m/>
    <m/>
    <m/>
    <x v="0"/>
  </r>
  <r>
    <s v="იმერეთი"/>
    <x v="10"/>
    <s v="ზოდი"/>
    <s v="დარკვეთი"/>
    <n v="887"/>
    <m/>
    <m/>
    <m/>
    <m/>
    <m/>
    <x v="0"/>
  </r>
  <r>
    <s v="იმერეთი"/>
    <x v="10"/>
    <s v="ზოდი"/>
    <s v="ზედუბანი"/>
    <n v="246"/>
    <m/>
    <m/>
    <m/>
    <m/>
    <m/>
    <x v="0"/>
  </r>
  <r>
    <s v="იმერეთი"/>
    <x v="10"/>
    <s v="ზოდი"/>
    <s v="მოხოროთუბანი"/>
    <n v="128"/>
    <m/>
    <m/>
    <m/>
    <m/>
    <m/>
    <x v="0"/>
  </r>
  <r>
    <s v="იმერეთი"/>
    <x v="10"/>
    <s v="ითხვისი"/>
    <m/>
    <n v="2544"/>
    <m/>
    <m/>
    <n v="2"/>
    <n v="2"/>
    <s v="2500-2999"/>
    <x v="1"/>
  </r>
  <r>
    <s v="იმერეთი"/>
    <x v="10"/>
    <s v="ითხვისი"/>
    <s v="ითხვისი"/>
    <n v="1882"/>
    <m/>
    <s v="ამბ"/>
    <m/>
    <m/>
    <m/>
    <x v="0"/>
  </r>
  <r>
    <s v="იმერეთი"/>
    <x v="10"/>
    <s v="ითხვისი"/>
    <s v="ბეგიაური"/>
    <n v="144"/>
    <s v="მაღ/მთა"/>
    <m/>
    <m/>
    <m/>
    <m/>
    <x v="0"/>
  </r>
  <r>
    <s v="იმერეთი"/>
    <x v="10"/>
    <s v="ითხვისი"/>
    <s v="ბჟინევი"/>
    <n v="518"/>
    <s v="მაღ/მთა"/>
    <m/>
    <m/>
    <m/>
    <m/>
    <x v="0"/>
  </r>
  <r>
    <s v="იმერეთი"/>
    <x v="10"/>
    <s v="კაცხი"/>
    <m/>
    <n v="3049"/>
    <m/>
    <m/>
    <n v="2"/>
    <n v="4"/>
    <s v="3000-3999"/>
    <x v="1"/>
  </r>
  <r>
    <s v="იმერეთი"/>
    <x v="10"/>
    <s v="კაცხი"/>
    <s v="კაცხი"/>
    <n v="403"/>
    <m/>
    <m/>
    <m/>
    <m/>
    <m/>
    <x v="0"/>
  </r>
  <r>
    <s v="იმერეთი"/>
    <x v="10"/>
    <s v="კაცხი"/>
    <s v="დიდი კაცხი"/>
    <n v="629"/>
    <m/>
    <m/>
    <m/>
    <m/>
    <m/>
    <x v="0"/>
  </r>
  <r>
    <s v="იმერეთი"/>
    <x v="10"/>
    <s v="კაცხი"/>
    <s v="ეწერი"/>
    <n v="474"/>
    <m/>
    <m/>
    <m/>
    <m/>
    <m/>
    <x v="0"/>
  </r>
  <r>
    <s v="იმერეთი"/>
    <x v="10"/>
    <s v="კაცხი"/>
    <s v="მორძგვეთი"/>
    <n v="231"/>
    <m/>
    <m/>
    <m/>
    <m/>
    <m/>
    <x v="0"/>
  </r>
  <r>
    <s v="იმერეთი"/>
    <x v="10"/>
    <s v="კაცხი"/>
    <s v="ნავარძეთი"/>
    <n v="997"/>
    <m/>
    <m/>
    <m/>
    <m/>
    <m/>
    <x v="0"/>
  </r>
  <r>
    <s v="იმერეთი"/>
    <x v="10"/>
    <s v="კაცხი"/>
    <s v="სალიეთი"/>
    <n v="231"/>
    <m/>
    <m/>
    <m/>
    <m/>
    <m/>
    <x v="0"/>
  </r>
  <r>
    <s v="იმერეთი"/>
    <x v="10"/>
    <s v="კაცხი"/>
    <s v="ჯოყოეთი"/>
    <n v="84"/>
    <m/>
    <m/>
    <m/>
    <m/>
    <m/>
    <x v="0"/>
  </r>
  <r>
    <s v="იმერეთი"/>
    <x v="10"/>
    <s v="მანდაეთი / გეზრული"/>
    <m/>
    <n v="2139"/>
    <m/>
    <m/>
    <n v="2"/>
    <n v="5"/>
    <s v="2000-2499"/>
    <x v="1"/>
  </r>
  <r>
    <s v="იმერეთი"/>
    <x v="10"/>
    <s v="მანდაეთი"/>
    <s v="მანდაეთი"/>
    <n v="818"/>
    <s v="მაღ/მთა"/>
    <s v="ახ.ამბ"/>
    <m/>
    <m/>
    <m/>
    <x v="0"/>
  </r>
  <r>
    <s v="იმერეთი"/>
    <x v="10"/>
    <s v="მანდაეთი"/>
    <s v="მეჩხეთური"/>
    <n v="268"/>
    <s v="მაღ/მთა"/>
    <m/>
    <m/>
    <m/>
    <m/>
    <x v="0"/>
  </r>
  <r>
    <s v="იმერეთი"/>
    <x v="10"/>
    <s v="მანდაეთი"/>
    <s v="ჩხირაული"/>
    <n v="162"/>
    <s v="მაღ/მთა"/>
    <m/>
    <m/>
    <m/>
    <m/>
    <x v="0"/>
  </r>
  <r>
    <s v="იმერეთი"/>
    <x v="10"/>
    <s v="მანდაეთი"/>
    <s v="ტყემლოვანა"/>
    <n v="517"/>
    <m/>
    <m/>
    <m/>
    <m/>
    <m/>
    <x v="0"/>
  </r>
  <r>
    <s v="იმერეთი"/>
    <x v="10"/>
    <s v="მანდაეთი"/>
    <s v="ქბილარი"/>
    <n v="51"/>
    <s v="მაღ/მთა"/>
    <m/>
    <m/>
    <m/>
    <m/>
    <x v="0"/>
  </r>
  <r>
    <s v="იმერეთი"/>
    <x v="10"/>
    <s v="გეზრული"/>
    <s v="გეზრული"/>
    <n v="323"/>
    <m/>
    <m/>
    <m/>
    <m/>
    <m/>
    <x v="0"/>
  </r>
  <r>
    <s v="იმერეთი"/>
    <x v="10"/>
    <s v="ნიგოზეთი"/>
    <m/>
    <n v="3402"/>
    <m/>
    <m/>
    <n v="3"/>
    <n v="6"/>
    <s v="3000-3999"/>
    <x v="3"/>
  </r>
  <r>
    <s v="იმერეთი"/>
    <x v="10"/>
    <s v="ნიგოზეთი"/>
    <s v="ნიგოზეთი"/>
    <n v="446"/>
    <m/>
    <s v="ამბ"/>
    <m/>
    <m/>
    <m/>
    <x v="0"/>
  </r>
  <r>
    <s v="იმერეთი"/>
    <x v="10"/>
    <s v="ნიგოზეთი"/>
    <s v="გუნდაეთი"/>
    <n v="240"/>
    <m/>
    <m/>
    <m/>
    <m/>
    <m/>
    <x v="0"/>
  </r>
  <r>
    <s v="იმერეთი"/>
    <x v="10"/>
    <s v="ნიგოზეთი"/>
    <s v="ზედა ბერეთისა"/>
    <n v="328"/>
    <s v="მაღ/მთა"/>
    <m/>
    <m/>
    <m/>
    <m/>
    <x v="0"/>
  </r>
  <r>
    <s v="იმერეთი"/>
    <x v="10"/>
    <s v="ნიგოზეთი"/>
    <s v="მერევი"/>
    <n v="336"/>
    <m/>
    <m/>
    <m/>
    <m/>
    <m/>
    <x v="0"/>
  </r>
  <r>
    <s v="იმერეთი"/>
    <x v="10"/>
    <s v="ნიგოზეთი"/>
    <s v="უსახელო"/>
    <n v="952"/>
    <s v="მაღ/მთა"/>
    <m/>
    <m/>
    <m/>
    <m/>
    <x v="0"/>
  </r>
  <r>
    <s v="იმერეთი"/>
    <x v="10"/>
    <s v="ნიგოზეთი"/>
    <s v="ქვედა ბერეთისა"/>
    <n v="495"/>
    <s v="მაღ/მთა"/>
    <m/>
    <m/>
    <m/>
    <m/>
    <x v="0"/>
  </r>
  <r>
    <s v="იმერეთი"/>
    <x v="10"/>
    <s v="ნიგოზეთი"/>
    <s v="წასრი"/>
    <n v="261"/>
    <m/>
    <m/>
    <m/>
    <m/>
    <m/>
    <x v="0"/>
  </r>
  <r>
    <s v="იმერეთი"/>
    <x v="10"/>
    <s v="ნიგოზეთი"/>
    <s v="წყალშავი"/>
    <n v="344"/>
    <s v="მაღ/მთა"/>
    <m/>
    <m/>
    <m/>
    <m/>
    <x v="0"/>
  </r>
  <r>
    <s v="იმერეთი"/>
    <x v="10"/>
    <s v="პერევისა"/>
    <m/>
    <n v="2746"/>
    <m/>
    <m/>
    <n v="3"/>
    <n v="4"/>
    <s v="2500-2999"/>
    <x v="3"/>
  </r>
  <r>
    <s v="იმერეთი"/>
    <x v="10"/>
    <s v="პერევისა"/>
    <s v="პერევისა"/>
    <n v="851"/>
    <m/>
    <s v="ამბ"/>
    <m/>
    <m/>
    <m/>
    <x v="0"/>
  </r>
  <r>
    <s v="იმერეთი"/>
    <x v="10"/>
    <s v="პერევისა"/>
    <s v="კალაური"/>
    <n v="356"/>
    <m/>
    <m/>
    <m/>
    <m/>
    <m/>
    <x v="0"/>
  </r>
  <r>
    <s v="იმერეთი"/>
    <x v="10"/>
    <s v="პერევისა"/>
    <s v="სკინდორი"/>
    <n v="446"/>
    <m/>
    <m/>
    <m/>
    <m/>
    <m/>
    <x v="0"/>
  </r>
  <r>
    <s v="იმერეთი"/>
    <x v="10"/>
    <s v="პერევისა"/>
    <s v="შუქრუთი"/>
    <n v="559"/>
    <m/>
    <m/>
    <m/>
    <m/>
    <m/>
    <x v="0"/>
  </r>
  <r>
    <s v="იმერეთი"/>
    <x v="10"/>
    <s v="პერევისა"/>
    <s v="წინსოფელი"/>
    <n v="350"/>
    <m/>
    <m/>
    <m/>
    <m/>
    <m/>
    <x v="0"/>
  </r>
  <r>
    <s v="იმერეთი"/>
    <x v="10"/>
    <s v="პერევისა"/>
    <s v="ჭილოვანი"/>
    <n v="184"/>
    <m/>
    <m/>
    <m/>
    <m/>
    <m/>
    <x v="0"/>
  </r>
  <r>
    <s v="იმერეთი"/>
    <x v="10"/>
    <s v="რგანი"/>
    <m/>
    <n v="1316"/>
    <m/>
    <m/>
    <n v="2"/>
    <n v="2"/>
    <s v="1000-1499"/>
    <x v="1"/>
  </r>
  <r>
    <s v="იმერეთი"/>
    <x v="10"/>
    <s v="რგანი"/>
    <s v="რგანი"/>
    <n v="1316"/>
    <m/>
    <m/>
    <m/>
    <m/>
    <m/>
    <x v="0"/>
  </r>
  <r>
    <s v="იმერეთი"/>
    <x v="10"/>
    <s v="სარქველეთუბანი"/>
    <m/>
    <n v="932"/>
    <m/>
    <m/>
    <n v="1"/>
    <n v="1"/>
    <s v="500-999"/>
    <x v="2"/>
  </r>
  <r>
    <s v="იმერეთი"/>
    <x v="10"/>
    <s v="სარქველეთუბანი"/>
    <s v="სარქველეთუბანი"/>
    <n v="103"/>
    <m/>
    <s v="ამბ"/>
    <m/>
    <m/>
    <m/>
    <x v="0"/>
  </r>
  <r>
    <s v="იმერეთი"/>
    <x v="10"/>
    <s v="სარქველეთუბანი"/>
    <s v="ბუნიკაური"/>
    <n v="61"/>
    <m/>
    <m/>
    <m/>
    <m/>
    <m/>
    <x v="0"/>
  </r>
  <r>
    <s v="იმერეთი"/>
    <x v="10"/>
    <s v="სარქველეთუბანი"/>
    <s v="ზედა რგანი"/>
    <n v="182"/>
    <m/>
    <m/>
    <m/>
    <m/>
    <m/>
    <x v="0"/>
  </r>
  <r>
    <s v="იმერეთი"/>
    <x v="10"/>
    <s v="სარქველეთუბანი"/>
    <s v="თაბაგრები"/>
    <n v="586"/>
    <m/>
    <m/>
    <m/>
    <m/>
    <m/>
    <x v="0"/>
  </r>
  <r>
    <s v="იმერეთი"/>
    <x v="10"/>
    <s v="სვერი"/>
    <m/>
    <n v="1210"/>
    <m/>
    <m/>
    <n v="1"/>
    <n v="2"/>
    <s v="1000-1499"/>
    <x v="2"/>
  </r>
  <r>
    <s v="იმერეთი"/>
    <x v="10"/>
    <s v="სვერი"/>
    <s v="სვერი"/>
    <n v="750"/>
    <m/>
    <s v="ამბ"/>
    <m/>
    <m/>
    <m/>
    <x v="0"/>
  </r>
  <r>
    <s v="იმერეთი"/>
    <x v="10"/>
    <s v="სვერი"/>
    <s v="თვალუეთი"/>
    <n v="255"/>
    <m/>
    <m/>
    <m/>
    <m/>
    <m/>
    <x v="0"/>
  </r>
  <r>
    <s v="იმერეთი"/>
    <x v="10"/>
    <s v="სვერი"/>
    <s v="ცხრუკვეთი"/>
    <n v="205"/>
    <m/>
    <m/>
    <m/>
    <m/>
    <m/>
    <x v="0"/>
  </r>
  <r>
    <s v="იმერეთი"/>
    <x v="10"/>
    <s v="ქვაციხე"/>
    <m/>
    <n v="1694"/>
    <m/>
    <m/>
    <n v="1"/>
    <n v="4"/>
    <s v="1500-1999"/>
    <x v="2"/>
  </r>
  <r>
    <s v="იმერეთი"/>
    <x v="10"/>
    <s v="ქვაციხე"/>
    <s v="ქვაციხე"/>
    <n v="451"/>
    <m/>
    <s v="ამბ"/>
    <m/>
    <m/>
    <m/>
    <x v="0"/>
  </r>
  <r>
    <s v="იმერეთი"/>
    <x v="10"/>
    <s v="ქვაციხე"/>
    <s v="ბიღა"/>
    <n v="367"/>
    <m/>
    <m/>
    <m/>
    <m/>
    <m/>
    <x v="0"/>
  </r>
  <r>
    <s v="იმერეთი"/>
    <x v="10"/>
    <s v="ქვაციხე"/>
    <s v="რცხილათი"/>
    <n v="450"/>
    <m/>
    <m/>
    <m/>
    <m/>
    <m/>
    <x v="0"/>
  </r>
  <r>
    <s v="იმერეთი"/>
    <x v="10"/>
    <s v="ქვაციხე"/>
    <s v="საკურწე"/>
    <n v="426"/>
    <m/>
    <m/>
    <m/>
    <m/>
    <m/>
    <x v="0"/>
  </r>
  <r>
    <s v="იმერეთი"/>
    <x v="10"/>
    <s v="წირქვალი / ხვაშითი"/>
    <m/>
    <n v="2858"/>
    <m/>
    <m/>
    <n v="2"/>
    <n v="3"/>
    <s v="2500-2999"/>
    <x v="1"/>
  </r>
  <r>
    <s v="იმერეთი"/>
    <x v="10"/>
    <s v="წირქვალი"/>
    <s v="წირქვალი"/>
    <n v="963"/>
    <m/>
    <s v="ამბ"/>
    <m/>
    <m/>
    <m/>
    <x v="0"/>
  </r>
  <r>
    <s v="იმერეთი"/>
    <x v="10"/>
    <s v="წირქვალი"/>
    <s v="მღვიმევი"/>
    <n v="570"/>
    <m/>
    <m/>
    <m/>
    <m/>
    <m/>
    <x v="0"/>
  </r>
  <r>
    <s v="იმერეთი"/>
    <x v="10"/>
    <s v="წირქვალი"/>
    <s v="ქვედა ჭალოვანი"/>
    <n v="546"/>
    <s v="მაღ/მთა"/>
    <m/>
    <m/>
    <m/>
    <m/>
    <x v="0"/>
  </r>
  <r>
    <s v="იმერეთი"/>
    <x v="10"/>
    <s v="წირქვალი"/>
    <s v="ხალიფაური"/>
    <n v="402"/>
    <m/>
    <m/>
    <m/>
    <m/>
    <m/>
    <x v="0"/>
  </r>
  <r>
    <s v="იმერეთი"/>
    <x v="10"/>
    <s v="ხვაშითი"/>
    <s v="ხვაშითი"/>
    <n v="36"/>
    <s v="მაღ/მთა"/>
    <m/>
    <m/>
    <m/>
    <m/>
    <x v="0"/>
  </r>
  <r>
    <s v="იმერეთი"/>
    <x v="10"/>
    <s v="ხვაშითი"/>
    <s v="ვაკევისა"/>
    <n v="33"/>
    <s v="მაღ/მთა"/>
    <m/>
    <m/>
    <m/>
    <m/>
    <x v="0"/>
  </r>
  <r>
    <s v="იმერეთი"/>
    <x v="10"/>
    <s v="ხვაშითი"/>
    <s v="ვანი"/>
    <n v="16"/>
    <s v="მაღ/მთა"/>
    <m/>
    <m/>
    <m/>
    <m/>
    <x v="0"/>
  </r>
  <r>
    <s v="იმერეთი"/>
    <x v="10"/>
    <s v="ხვაშითი"/>
    <s v="ზედა ჭალოვანი"/>
    <n v="250"/>
    <s v="მაღ/მთა"/>
    <m/>
    <m/>
    <m/>
    <m/>
    <x v="0"/>
  </r>
  <r>
    <s v="იმერეთი"/>
    <x v="10"/>
    <s v="ხვაშითი"/>
    <s v="კვახაჯელეთი"/>
    <n v="42"/>
    <s v="მაღ/მთა"/>
    <m/>
    <m/>
    <m/>
    <m/>
    <x v="0"/>
  </r>
  <r>
    <s v="იმერეთი"/>
    <x v="10"/>
    <s v="ხრეითი"/>
    <m/>
    <n v="1644"/>
    <m/>
    <m/>
    <n v="2"/>
    <n v="2"/>
    <s v="1500-1999"/>
    <x v="1"/>
  </r>
  <r>
    <s v="იმერეთი"/>
    <x v="10"/>
    <s v="ხრეითი"/>
    <s v="ხრეითი"/>
    <n v="1644"/>
    <s v="მაღ/მთა"/>
    <m/>
    <m/>
    <m/>
    <m/>
    <x v="0"/>
  </r>
  <r>
    <s v="იმერეთი"/>
    <x v="11"/>
    <m/>
    <m/>
    <n v="19473"/>
    <m/>
    <m/>
    <n v="18"/>
    <n v="19"/>
    <m/>
    <x v="0"/>
  </r>
  <r>
    <s v="იმერეთი"/>
    <x v="11"/>
    <s v="დაბა ხარაგაული"/>
    <m/>
    <n v="1965"/>
    <m/>
    <m/>
    <m/>
    <m/>
    <s v="1500-1999"/>
    <x v="0"/>
  </r>
  <r>
    <s v="იმერეთი"/>
    <x v="11"/>
    <s v="ბაზალეთი"/>
    <m/>
    <n v="496"/>
    <m/>
    <m/>
    <n v="1"/>
    <n v="1"/>
    <s v="100-499"/>
    <x v="2"/>
  </r>
  <r>
    <s v="იმერეთი"/>
    <x v="11"/>
    <s v="ბაზალეთი"/>
    <s v="ბაზალეთი"/>
    <n v="290"/>
    <m/>
    <s v="ამბ"/>
    <m/>
    <m/>
    <m/>
    <x v="0"/>
  </r>
  <r>
    <s v="იმერეთი"/>
    <x v="11"/>
    <s v="ბაზალეთი"/>
    <s v="ქროლი"/>
    <n v="49"/>
    <m/>
    <m/>
    <m/>
    <m/>
    <m/>
    <x v="0"/>
  </r>
  <r>
    <s v="იმერეთი"/>
    <x v="11"/>
    <s v="ბაზალეთი"/>
    <s v="ღარიხევი"/>
    <n v="130"/>
    <m/>
    <m/>
    <m/>
    <m/>
    <m/>
    <x v="0"/>
  </r>
  <r>
    <s v="იმერეთი"/>
    <x v="11"/>
    <s v="ბაზალეთი"/>
    <s v="წიფი "/>
    <n v="27"/>
    <m/>
    <m/>
    <m/>
    <m/>
    <m/>
    <x v="0"/>
  </r>
  <r>
    <s v="იმერეთი"/>
    <x v="11"/>
    <s v="ბორითი"/>
    <m/>
    <n v="1934"/>
    <m/>
    <m/>
    <n v="1"/>
    <n v="1"/>
    <s v="1500-1999"/>
    <x v="2"/>
  </r>
  <r>
    <s v="იმერეთი"/>
    <x v="11"/>
    <s v="ბორითი"/>
    <s v="ბორითი"/>
    <n v="557"/>
    <m/>
    <s v="ამბ"/>
    <m/>
    <m/>
    <m/>
    <x v="0"/>
  </r>
  <r>
    <s v="იმერეთი"/>
    <x v="11"/>
    <s v="ბორითი"/>
    <s v="ამაშუკეთი"/>
    <n v="118"/>
    <m/>
    <m/>
    <m/>
    <m/>
    <m/>
    <x v="0"/>
  </r>
  <r>
    <s v="იმერეთი"/>
    <x v="11"/>
    <s v="ბორითი"/>
    <s v="ერეთა"/>
    <n v="81"/>
    <m/>
    <m/>
    <m/>
    <m/>
    <m/>
    <x v="0"/>
  </r>
  <r>
    <s v="იმერეთი"/>
    <x v="11"/>
    <s v="ბორითი"/>
    <s v="ვაშლევი"/>
    <n v="209"/>
    <m/>
    <m/>
    <m/>
    <m/>
    <m/>
    <x v="0"/>
  </r>
  <r>
    <s v="იმერეთი"/>
    <x v="11"/>
    <s v="ბორითი"/>
    <s v="კვესრევი"/>
    <n v="46"/>
    <m/>
    <m/>
    <m/>
    <m/>
    <m/>
    <x v="0"/>
  </r>
  <r>
    <s v="იმერეთი"/>
    <x v="11"/>
    <s v="ბორითი"/>
    <s v="მაქათუბანი"/>
    <n v="324"/>
    <m/>
    <m/>
    <m/>
    <m/>
    <m/>
    <x v="0"/>
  </r>
  <r>
    <s v="იმერეთი"/>
    <x v="11"/>
    <s v="ბორითი"/>
    <s v="საქასრია"/>
    <n v="323"/>
    <m/>
    <m/>
    <m/>
    <m/>
    <m/>
    <x v="0"/>
  </r>
  <r>
    <s v="იმერეთი"/>
    <x v="11"/>
    <s v="ბორითი"/>
    <s v="უბისა"/>
    <n v="276"/>
    <m/>
    <m/>
    <m/>
    <m/>
    <m/>
    <x v="0"/>
  </r>
  <r>
    <s v="იმერეთი"/>
    <x v="11"/>
    <s v="ვარძია"/>
    <m/>
    <n v="959"/>
    <m/>
    <m/>
    <n v="1"/>
    <n v="1"/>
    <s v="500-999"/>
    <x v="2"/>
  </r>
  <r>
    <s v="იმერეთი"/>
    <x v="11"/>
    <s v="ვარძია"/>
    <s v="ვარძია"/>
    <n v="959"/>
    <m/>
    <s v="ამბ"/>
    <m/>
    <m/>
    <m/>
    <x v="0"/>
  </r>
  <r>
    <s v="იმერეთი"/>
    <x v="11"/>
    <s v="ზვარე"/>
    <m/>
    <n v="678"/>
    <m/>
    <m/>
    <n v="1"/>
    <n v="1"/>
    <s v="500-999"/>
    <x v="2"/>
  </r>
  <r>
    <s v="იმერეთი"/>
    <x v="11"/>
    <s v="ზვარე"/>
    <s v="ზვარე"/>
    <n v="279"/>
    <s v="მაღ/მთა"/>
    <s v="ამბ"/>
    <m/>
    <m/>
    <m/>
    <x v="0"/>
  </r>
  <r>
    <s v="იმერეთი"/>
    <x v="11"/>
    <s v="ზვარე"/>
    <s v="ნუნისი"/>
    <n v="48"/>
    <s v="მაღ/მთა"/>
    <m/>
    <m/>
    <m/>
    <m/>
    <x v="0"/>
  </r>
  <r>
    <s v="იმერეთი"/>
    <x v="11"/>
    <s v="ზვარე"/>
    <s v="ჩრდილი"/>
    <n v="351"/>
    <s v="მაღ/მთა"/>
    <m/>
    <m/>
    <m/>
    <m/>
    <x v="0"/>
  </r>
  <r>
    <s v="იმერეთი"/>
    <x v="11"/>
    <s v="კიცხი / ხიდარი"/>
    <m/>
    <n v="2239"/>
    <m/>
    <m/>
    <n v="2"/>
    <n v="2"/>
    <s v="2000-2499"/>
    <x v="1"/>
  </r>
  <r>
    <s v="იმერეთი"/>
    <x v="11"/>
    <s v="კიცხი"/>
    <s v="კიცხი"/>
    <n v="729"/>
    <m/>
    <s v="ამბ"/>
    <m/>
    <m/>
    <m/>
    <x v="0"/>
  </r>
  <r>
    <s v="იმერეთი"/>
    <x v="11"/>
    <s v="კიცხი"/>
    <s v="ბორი"/>
    <n v="283"/>
    <m/>
    <m/>
    <m/>
    <m/>
    <m/>
    <x v="0"/>
  </r>
  <r>
    <s v="იმერეთი"/>
    <x v="11"/>
    <s v="კიცხი"/>
    <s v="თეთრაწყარო"/>
    <n v="333"/>
    <m/>
    <m/>
    <m/>
    <m/>
    <m/>
    <x v="0"/>
  </r>
  <r>
    <s v="იმერეთი"/>
    <x v="11"/>
    <s v="კიცხი"/>
    <s v="კიცხის იგორეთი"/>
    <n v="71"/>
    <m/>
    <m/>
    <m/>
    <m/>
    <m/>
    <x v="0"/>
  </r>
  <r>
    <s v="იმერეთი"/>
    <x v="11"/>
    <s v="კიცხი"/>
    <s v="საქარიქედი"/>
    <n v="225"/>
    <m/>
    <m/>
    <m/>
    <m/>
    <m/>
    <x v="0"/>
  </r>
  <r>
    <s v="იმერეთი"/>
    <x v="11"/>
    <s v="ხიდარი"/>
    <s v="ხიდარი"/>
    <n v="598"/>
    <m/>
    <s v="ამბ"/>
    <m/>
    <m/>
    <m/>
    <x v="0"/>
  </r>
  <r>
    <s v="იმერეთი"/>
    <x v="11"/>
    <s v="ლაშე"/>
    <m/>
    <n v="719"/>
    <m/>
    <m/>
    <n v="1"/>
    <n v="1"/>
    <s v="500-999"/>
    <x v="2"/>
  </r>
  <r>
    <s v="იმერეთი"/>
    <x v="11"/>
    <s v="ლაშე"/>
    <s v="ლაშე"/>
    <n v="395"/>
    <m/>
    <s v="ამბ"/>
    <m/>
    <m/>
    <m/>
    <x v="0"/>
  </r>
  <r>
    <s v="იმერეთი"/>
    <x v="11"/>
    <s v="ლაშე"/>
    <s v="ლაშის იგორეთი"/>
    <n v="93"/>
    <m/>
    <m/>
    <m/>
    <m/>
    <m/>
    <x v="0"/>
  </r>
  <r>
    <s v="იმერეთი"/>
    <x v="11"/>
    <s v="ლაშე"/>
    <s v="უჩამეთი"/>
    <n v="47"/>
    <m/>
    <m/>
    <m/>
    <m/>
    <m/>
    <x v="0"/>
  </r>
  <r>
    <s v="იმერეთი"/>
    <x v="11"/>
    <s v="ლაშე"/>
    <s v="ღვერკი"/>
    <n v="49"/>
    <m/>
    <m/>
    <m/>
    <m/>
    <m/>
    <x v="0"/>
  </r>
  <r>
    <s v="იმერეთი"/>
    <x v="11"/>
    <s v="ლაშე"/>
    <s v="ხემაღალი"/>
    <n v="135"/>
    <m/>
    <m/>
    <m/>
    <m/>
    <m/>
    <x v="0"/>
  </r>
  <r>
    <s v="იმერეთი"/>
    <x v="11"/>
    <s v="ლეღვანი / ვახანი"/>
    <m/>
    <n v="1931"/>
    <m/>
    <m/>
    <n v="2"/>
    <n v="2"/>
    <s v="1500-1999"/>
    <x v="1"/>
  </r>
  <r>
    <s v="იმერეთი"/>
    <x v="11"/>
    <s v="ლეღვანი"/>
    <s v="ლეღვანი"/>
    <n v="679"/>
    <m/>
    <s v="ამბ"/>
    <m/>
    <m/>
    <m/>
    <x v="0"/>
  </r>
  <r>
    <s v="იმერეთი"/>
    <x v="11"/>
    <s v="ლეღვანი"/>
    <s v="დიდვაკე"/>
    <n v="175"/>
    <m/>
    <m/>
    <m/>
    <m/>
    <m/>
    <x v="0"/>
  </r>
  <r>
    <s v="იმერეთი"/>
    <x v="11"/>
    <s v="ლეღვანი"/>
    <s v="მარელისი"/>
    <n v="375"/>
    <m/>
    <m/>
    <m/>
    <m/>
    <m/>
    <x v="0"/>
  </r>
  <r>
    <s v="იმერეთი"/>
    <x v="11"/>
    <s v="ლეღვანი"/>
    <s v="პატარა სახვლარი"/>
    <s v="..."/>
    <s v="მაღ/მთა"/>
    <m/>
    <m/>
    <m/>
    <m/>
    <x v="0"/>
  </r>
  <r>
    <s v="იმერეთი"/>
    <x v="11"/>
    <s v="ვახანი"/>
    <s v="ვახანი"/>
    <n v="381"/>
    <m/>
    <s v="ამბ"/>
    <m/>
    <m/>
    <m/>
    <x v="0"/>
  </r>
  <r>
    <s v="იმერეთი"/>
    <x v="11"/>
    <s v="ვახანი"/>
    <s v="ზედუბანი"/>
    <n v="154"/>
    <m/>
    <m/>
    <m/>
    <m/>
    <m/>
    <x v="0"/>
  </r>
  <r>
    <s v="იმერეთი"/>
    <x v="11"/>
    <s v="ვახანი"/>
    <s v="სერბაისი"/>
    <n v="165"/>
    <m/>
    <m/>
    <m/>
    <m/>
    <m/>
    <x v="0"/>
  </r>
  <r>
    <s v="იმერეთი"/>
    <x v="11"/>
    <s v="მოლითი"/>
    <m/>
    <n v="1054"/>
    <m/>
    <m/>
    <n v="2"/>
    <n v="2"/>
    <s v="1000-1499"/>
    <x v="1"/>
  </r>
  <r>
    <s v="იმერეთი"/>
    <x v="11"/>
    <s v="მოლითი"/>
    <s v="მოლითი"/>
    <n v="205"/>
    <m/>
    <s v="ამბ"/>
    <m/>
    <m/>
    <m/>
    <x v="0"/>
  </r>
  <r>
    <s v="იმერეთი"/>
    <x v="11"/>
    <s v="მოლითი"/>
    <s v="ბაბი"/>
    <n v="62"/>
    <m/>
    <m/>
    <m/>
    <m/>
    <m/>
    <x v="0"/>
  </r>
  <r>
    <s v="იმერეთი"/>
    <x v="11"/>
    <s v="მოლითი"/>
    <s v="ბეჟათუბანი"/>
    <n v="37"/>
    <m/>
    <m/>
    <m/>
    <m/>
    <m/>
    <x v="0"/>
  </r>
  <r>
    <s v="იმერეთი"/>
    <x v="11"/>
    <s v="მოლითი"/>
    <s v="დეისი"/>
    <n v="154"/>
    <m/>
    <m/>
    <m/>
    <m/>
    <m/>
    <x v="0"/>
  </r>
  <r>
    <s v="იმერეთი"/>
    <x v="11"/>
    <s v="მოლითი"/>
    <s v="ნებოძირი"/>
    <n v="324"/>
    <m/>
    <m/>
    <m/>
    <m/>
    <m/>
    <x v="0"/>
  </r>
  <r>
    <s v="იმერეთი"/>
    <x v="11"/>
    <s v="მოლითი"/>
    <s v="ქვები"/>
    <n v="219"/>
    <m/>
    <m/>
    <m/>
    <m/>
    <m/>
    <x v="0"/>
  </r>
  <r>
    <s v="იმერეთი"/>
    <x v="11"/>
    <s v="მოლითი"/>
    <s v="ჭარტალი"/>
    <n v="53"/>
    <m/>
    <m/>
    <m/>
    <m/>
    <m/>
    <x v="0"/>
  </r>
  <r>
    <s v="იმერეთი"/>
    <x v="11"/>
    <s v="მოლითი"/>
    <s v="ანიულა"/>
    <m/>
    <m/>
    <m/>
    <m/>
    <m/>
    <m/>
    <x v="0"/>
  </r>
  <r>
    <s v="იმერეთი"/>
    <x v="11"/>
    <s v="საღანძილე"/>
    <m/>
    <n v="1296"/>
    <m/>
    <m/>
    <n v="1"/>
    <n v="1"/>
    <s v="1000-1499"/>
    <x v="2"/>
  </r>
  <r>
    <s v="იმერეთი"/>
    <x v="11"/>
    <s v="საღანძილე"/>
    <s v="საღანძილე"/>
    <n v="365"/>
    <m/>
    <s v="ამბ"/>
    <m/>
    <m/>
    <m/>
    <x v="0"/>
  </r>
  <r>
    <s v="იმერეთი"/>
    <x v="11"/>
    <s v="საღანძილე"/>
    <s v="ვანი"/>
    <n v="190"/>
    <m/>
    <m/>
    <m/>
    <m/>
    <m/>
    <x v="0"/>
  </r>
  <r>
    <s v="იმერეთი"/>
    <x v="11"/>
    <s v="საღანძილე"/>
    <s v="ზარანი"/>
    <n v="158"/>
    <m/>
    <m/>
    <m/>
    <m/>
    <m/>
    <x v="0"/>
  </r>
  <r>
    <s v="იმერეთი"/>
    <x v="11"/>
    <s v="საღანძილე"/>
    <s v="სხლითი"/>
    <n v="105"/>
    <m/>
    <m/>
    <m/>
    <m/>
    <m/>
    <x v="0"/>
  </r>
  <r>
    <s v="იმერეთი"/>
    <x v="11"/>
    <s v="საღანძილე"/>
    <s v="ჩხერი"/>
    <n v="295"/>
    <m/>
    <m/>
    <m/>
    <m/>
    <m/>
    <x v="0"/>
  </r>
  <r>
    <s v="იმერეთი"/>
    <x v="11"/>
    <s v="საღანძილე"/>
    <s v="ჯაფარაული"/>
    <n v="183"/>
    <m/>
    <m/>
    <m/>
    <m/>
    <m/>
    <x v="0"/>
  </r>
  <r>
    <s v="იმერეთი"/>
    <x v="11"/>
    <s v="ფარცხნალი"/>
    <m/>
    <n v="586"/>
    <m/>
    <m/>
    <n v="1"/>
    <n v="1"/>
    <s v="500-999"/>
    <x v="2"/>
  </r>
  <r>
    <s v="იმერეთი"/>
    <x v="11"/>
    <s v="ფარცხნალი"/>
    <s v="ფარცხნალი"/>
    <n v="254"/>
    <m/>
    <s v="ამბ"/>
    <m/>
    <m/>
    <m/>
    <x v="0"/>
  </r>
  <r>
    <s v="იმერეთი"/>
    <x v="11"/>
    <s v="ფარცხნალი"/>
    <s v="ახალსოფელი"/>
    <n v="160"/>
    <m/>
    <m/>
    <m/>
    <m/>
    <m/>
    <x v="0"/>
  </r>
  <r>
    <s v="იმერეთი"/>
    <x v="11"/>
    <s v="ფარცხნალი"/>
    <s v="ისლარი"/>
    <n v="137"/>
    <m/>
    <m/>
    <m/>
    <m/>
    <m/>
    <x v="0"/>
  </r>
  <r>
    <s v="იმერეთი"/>
    <x v="11"/>
    <s v="ფარცხნალი"/>
    <s v="ღუდუმექედი"/>
    <n v="35"/>
    <m/>
    <m/>
    <m/>
    <m/>
    <m/>
    <x v="0"/>
  </r>
  <r>
    <s v="იმერეთი"/>
    <x v="11"/>
    <s v="ღორეშა/ სარგვეში"/>
    <m/>
    <n v="1212"/>
    <m/>
    <m/>
    <n v="1"/>
    <n v="2"/>
    <s v="1000-1499"/>
    <x v="2"/>
  </r>
  <r>
    <s v="იმერეთი"/>
    <x v="11"/>
    <s v="ღორეშა"/>
    <s v="ღორეშა"/>
    <n v="767"/>
    <m/>
    <s v="ამბ"/>
    <m/>
    <m/>
    <m/>
    <x v="0"/>
  </r>
  <r>
    <s v="იმერეთი"/>
    <x v="11"/>
    <s v="სარგვეში"/>
    <s v="სარგვეში"/>
    <n v="233"/>
    <m/>
    <m/>
    <m/>
    <m/>
    <m/>
    <x v="0"/>
  </r>
  <r>
    <s v="იმერეთი"/>
    <x v="11"/>
    <s v="სარგვეში"/>
    <s v="საბე"/>
    <n v="122"/>
    <m/>
    <m/>
    <m/>
    <m/>
    <m/>
    <x v="0"/>
  </r>
  <r>
    <s v="იმერეთი"/>
    <x v="11"/>
    <s v="სარგვეში"/>
    <s v="მიროწმინდა"/>
    <n v="0"/>
    <m/>
    <m/>
    <m/>
    <m/>
    <m/>
    <x v="0"/>
  </r>
  <r>
    <s v="იმერეთი"/>
    <x v="11"/>
    <s v="სარგვეში"/>
    <s v="ხორითი"/>
    <n v="90"/>
    <m/>
    <m/>
    <m/>
    <m/>
    <m/>
    <x v="0"/>
  </r>
  <r>
    <s v="იმერეთი"/>
    <x v="11"/>
    <s v="წიფა"/>
    <m/>
    <n v="547"/>
    <m/>
    <m/>
    <n v="1"/>
    <n v="1"/>
    <s v="500-999"/>
    <x v="2"/>
  </r>
  <r>
    <s v="იმერეთი"/>
    <x v="11"/>
    <s v="წიფა"/>
    <s v="წიფა"/>
    <n v="432"/>
    <s v="მაღ/მთა"/>
    <s v="ახ.ამბ"/>
    <m/>
    <m/>
    <m/>
    <x v="0"/>
  </r>
  <r>
    <s v="იმერეთი"/>
    <x v="11"/>
    <s v="წიფა"/>
    <s v="გოლათუბანი"/>
    <n v="70"/>
    <s v="მაღ/მთა"/>
    <m/>
    <m/>
    <m/>
    <m/>
    <x v="0"/>
  </r>
  <r>
    <s v="იმერეთი"/>
    <x v="11"/>
    <s v="წიფა"/>
    <s v="გუდათუბანი"/>
    <s v="..."/>
    <s v="მაღ/მთა"/>
    <m/>
    <m/>
    <m/>
    <m/>
    <x v="0"/>
  </r>
  <r>
    <s v="იმერეთი"/>
    <x v="11"/>
    <s v="წიფა"/>
    <s v="ფონა"/>
    <n v="44"/>
    <s v="მაღ/მთა"/>
    <m/>
    <m/>
    <m/>
    <m/>
    <x v="0"/>
  </r>
  <r>
    <s v="იმერეთი"/>
    <x v="11"/>
    <s v="წყალაფორეთი"/>
    <m/>
    <n v="896"/>
    <m/>
    <m/>
    <n v="1"/>
    <n v="1"/>
    <s v="500-999"/>
    <x v="2"/>
  </r>
  <r>
    <s v="იმერეთი"/>
    <x v="11"/>
    <s v="წყალაფორეთი"/>
    <s v="წყალაფორეთი"/>
    <n v="334"/>
    <m/>
    <s v="ამბ"/>
    <m/>
    <m/>
    <m/>
    <x v="0"/>
  </r>
  <r>
    <s v="იმერეთი"/>
    <x v="11"/>
    <s v="წყალაფორეთი"/>
    <s v="ლახუნდარა"/>
    <n v="365"/>
    <m/>
    <m/>
    <m/>
    <m/>
    <m/>
    <x v="0"/>
  </r>
  <r>
    <s v="იმერეთი"/>
    <x v="11"/>
    <s v="წყალაფორეთი"/>
    <s v="პატარა ვარძია"/>
    <n v="106"/>
    <m/>
    <m/>
    <m/>
    <m/>
    <m/>
    <x v="0"/>
  </r>
  <r>
    <s v="იმერეთი"/>
    <x v="11"/>
    <s v="წყალაფორეთი"/>
    <s v="ჩალხაეთი"/>
    <s v="..."/>
    <m/>
    <m/>
    <m/>
    <m/>
    <m/>
    <x v="0"/>
  </r>
  <r>
    <s v="იმერეთი"/>
    <x v="11"/>
    <s v="წყალაფორეთი"/>
    <s v="ხონი"/>
    <n v="89"/>
    <m/>
    <m/>
    <m/>
    <m/>
    <m/>
    <x v="0"/>
  </r>
  <r>
    <s v="იმერეთი"/>
    <x v="11"/>
    <s v="ხუნევი / ნადაბური / ხევი"/>
    <m/>
    <n v="2961"/>
    <m/>
    <m/>
    <n v="2"/>
    <n v="2"/>
    <s v="2500-2999"/>
    <x v="1"/>
  </r>
  <r>
    <s v="იმერეთი"/>
    <x v="11"/>
    <s v="ხუნევი"/>
    <s v="ხუნევი"/>
    <n v="436"/>
    <m/>
    <s v="ამბ"/>
    <m/>
    <m/>
    <m/>
    <x v="0"/>
  </r>
  <r>
    <s v="იმერეთი"/>
    <x v="11"/>
    <s v="ხუნევი"/>
    <s v="ბჟინევი"/>
    <n v="49"/>
    <s v="მაღ/მთა"/>
    <m/>
    <m/>
    <m/>
    <m/>
    <x v="0"/>
  </r>
  <r>
    <s v="იმერეთი"/>
    <x v="11"/>
    <s v="ხუნევი"/>
    <s v="გედსამანია"/>
    <n v="313"/>
    <s v="მაღ/მთა"/>
    <m/>
    <m/>
    <m/>
    <m/>
    <x v="0"/>
  </r>
  <r>
    <s v="იმერეთი"/>
    <x v="11"/>
    <s v="ხუნევი"/>
    <m/>
    <n v="285"/>
    <m/>
    <m/>
    <m/>
    <m/>
    <m/>
    <x v="0"/>
  </r>
  <r>
    <s v="იმერეთი"/>
    <x v="11"/>
    <s v="ხუნევი"/>
    <s v="ვერტყვიჭალა"/>
    <n v="405"/>
    <m/>
    <m/>
    <m/>
    <m/>
    <m/>
    <x v="0"/>
  </r>
  <r>
    <s v="იმერეთი"/>
    <x v="11"/>
    <s v="ნადაბური"/>
    <s v="ნადაბური"/>
    <n v="369"/>
    <m/>
    <m/>
    <m/>
    <m/>
    <m/>
    <x v="0"/>
  </r>
  <r>
    <s v="იმერეთი"/>
    <x v="11"/>
    <s v="ნადაბური"/>
    <s v="გოლისი"/>
    <n v="28"/>
    <s v="მაღ/მთა"/>
    <m/>
    <m/>
    <m/>
    <m/>
    <x v="0"/>
  </r>
  <r>
    <s v="იმერეთი"/>
    <x v="11"/>
    <s v="ნადაბური"/>
    <m/>
    <n v="0"/>
    <m/>
    <m/>
    <m/>
    <m/>
    <m/>
    <x v="0"/>
  </r>
  <r>
    <s v="იმერეთი"/>
    <x v="11"/>
    <s v="ხევი"/>
    <s v="ხევი"/>
    <n v="243"/>
    <m/>
    <m/>
    <m/>
    <m/>
    <m/>
    <x v="0"/>
  </r>
  <r>
    <s v="იმერეთი"/>
    <x v="11"/>
    <s v="ხევი"/>
    <s v="გრიგალათი"/>
    <n v="370"/>
    <m/>
    <m/>
    <m/>
    <m/>
    <m/>
    <x v="0"/>
  </r>
  <r>
    <s v="იმერეთი"/>
    <x v="11"/>
    <s v="ხევი"/>
    <s v="ციცქიური"/>
    <n v="186"/>
    <m/>
    <m/>
    <m/>
    <m/>
    <m/>
    <x v="0"/>
  </r>
  <r>
    <s v="იმერეთი"/>
    <x v="11"/>
    <s v="ხევი"/>
    <s v="წაქვა"/>
    <n v="277"/>
    <m/>
    <m/>
    <m/>
    <m/>
    <m/>
    <x v="0"/>
  </r>
  <r>
    <s v="იმერეთი"/>
    <x v="12"/>
    <m/>
    <m/>
    <n v="23570"/>
    <m/>
    <m/>
    <n v="15"/>
    <n v="16"/>
    <m/>
    <x v="0"/>
  </r>
  <r>
    <s v="იმერეთი"/>
    <x v="12"/>
    <s v="ქ. ხონი"/>
    <m/>
    <n v="8987"/>
    <m/>
    <m/>
    <m/>
    <m/>
    <m/>
    <x v="0"/>
  </r>
  <r>
    <s v="იმერეთი"/>
    <x v="12"/>
    <s v="გორდი / კინჩხა"/>
    <m/>
    <n v="1258"/>
    <m/>
    <m/>
    <n v="2"/>
    <n v="3"/>
    <s v="1000-1499"/>
    <x v="1"/>
  </r>
  <r>
    <s v="იმერეთი"/>
    <x v="12"/>
    <s v="გორდი"/>
    <s v="ზედა გორდი"/>
    <n v="397"/>
    <m/>
    <s v="ამბ"/>
    <m/>
    <m/>
    <m/>
    <x v="0"/>
  </r>
  <r>
    <s v="იმერეთი"/>
    <x v="12"/>
    <s v="გორდი"/>
    <s v="ბანგვეთი"/>
    <n v="35"/>
    <m/>
    <m/>
    <m/>
    <m/>
    <m/>
    <x v="0"/>
  </r>
  <r>
    <s v="იმერეთი"/>
    <x v="12"/>
    <s v="გორდი"/>
    <s v="გამოღმა ნოღა"/>
    <n v="147"/>
    <m/>
    <m/>
    <m/>
    <m/>
    <m/>
    <x v="0"/>
  </r>
  <r>
    <s v="იმერეთი"/>
    <x v="12"/>
    <s v="გორდი"/>
    <s v="გაღმა ნოღა"/>
    <n v="105"/>
    <m/>
    <m/>
    <m/>
    <m/>
    <m/>
    <x v="0"/>
  </r>
  <r>
    <s v="იმერეთი"/>
    <x v="12"/>
    <s v="გორდი"/>
    <s v="ქვედა გორდი"/>
    <n v="320"/>
    <m/>
    <m/>
    <m/>
    <m/>
    <m/>
    <x v="0"/>
  </r>
  <r>
    <s v="იმერეთი"/>
    <x v="12"/>
    <s v="კინჩხა"/>
    <s v="ქვედა კინჩხა"/>
    <n v="73"/>
    <s v="მაღ/მთა"/>
    <s v="ამბ"/>
    <m/>
    <m/>
    <m/>
    <x v="0"/>
  </r>
  <r>
    <s v="იმერეთი"/>
    <x v="12"/>
    <s v="კინჩხა"/>
    <s v="ზედა კინჩხა"/>
    <n v="38"/>
    <s v="მაღ/მთა"/>
    <m/>
    <m/>
    <m/>
    <m/>
    <x v="0"/>
  </r>
  <r>
    <s v="იმერეთი"/>
    <x v="12"/>
    <s v="კინჩხა"/>
    <s v="კინჩხა ფერდი"/>
    <n v="36"/>
    <s v="მაღ/მთა"/>
    <m/>
    <m/>
    <m/>
    <m/>
    <x v="0"/>
  </r>
  <r>
    <s v="იმერეთი"/>
    <x v="12"/>
    <s v="კინჩხა"/>
    <s v="რონდიში"/>
    <n v="28"/>
    <m/>
    <m/>
    <m/>
    <m/>
    <m/>
    <x v="0"/>
  </r>
  <r>
    <s v="იმერეთი"/>
    <x v="12"/>
    <s v="კინჩხა"/>
    <s v="საწისქვილო"/>
    <n v="79"/>
    <s v="მაღ/მთა"/>
    <m/>
    <m/>
    <m/>
    <m/>
    <x v="0"/>
  </r>
  <r>
    <s v="იმერეთი"/>
    <x v="12"/>
    <s v="გოჩა ჯიხაიში"/>
    <m/>
    <n v="756"/>
    <m/>
    <m/>
    <n v="1"/>
    <n v="1"/>
    <s v="500-999"/>
    <x v="2"/>
  </r>
  <r>
    <s v="იმერეთი"/>
    <x v="12"/>
    <s v="გოჩა ჯიხაიში"/>
    <s v="გოჩა ჯიხაიში"/>
    <n v="756"/>
    <m/>
    <m/>
    <m/>
    <m/>
    <m/>
    <x v="0"/>
  </r>
  <r>
    <s v="იმერეთი"/>
    <x v="12"/>
    <s v="გუბი"/>
    <m/>
    <n v="1071"/>
    <m/>
    <m/>
    <n v="1"/>
    <n v="1"/>
    <s v="1000-1499"/>
    <x v="2"/>
  </r>
  <r>
    <s v="იმერეთი"/>
    <x v="12"/>
    <s v="გუბი"/>
    <s v="შუა გუბი"/>
    <n v="113"/>
    <m/>
    <m/>
    <m/>
    <m/>
    <m/>
    <x v="0"/>
  </r>
  <r>
    <s v="იმერეთი"/>
    <x v="12"/>
    <s v="გუბი"/>
    <s v="დიდი გუბი"/>
    <n v="793"/>
    <m/>
    <m/>
    <m/>
    <m/>
    <m/>
    <x v="0"/>
  </r>
  <r>
    <s v="იმერეთი"/>
    <x v="12"/>
    <s v="გუბი"/>
    <s v="პატარა გუბი"/>
    <n v="165"/>
    <m/>
    <m/>
    <m/>
    <m/>
    <m/>
    <x v="0"/>
  </r>
  <r>
    <s v="იმერეთი"/>
    <x v="12"/>
    <s v="დედალაური"/>
    <m/>
    <n v="1007"/>
    <m/>
    <m/>
    <n v="2"/>
    <n v="2"/>
    <s v="1000-1499"/>
    <x v="1"/>
  </r>
  <r>
    <s v="იმერეთი"/>
    <x v="12"/>
    <s v="დედალაური"/>
    <s v="დედალაური"/>
    <n v="949"/>
    <m/>
    <m/>
    <m/>
    <m/>
    <m/>
    <x v="0"/>
  </r>
  <r>
    <s v="იმერეთი"/>
    <x v="12"/>
    <s v="დედალაური"/>
    <s v="ბესიაური"/>
    <n v="31"/>
    <m/>
    <m/>
    <m/>
    <m/>
    <m/>
    <x v="0"/>
  </r>
  <r>
    <s v="იმერეთი"/>
    <x v="12"/>
    <s v="დედალაური"/>
    <s v="ჩუნეში"/>
    <n v="27"/>
    <m/>
    <m/>
    <m/>
    <m/>
    <m/>
    <x v="0"/>
  </r>
  <r>
    <s v="იმერეთი"/>
    <x v="12"/>
    <s v="დედალაური"/>
    <s v="ხარაბოული"/>
    <n v="0"/>
    <m/>
    <m/>
    <m/>
    <m/>
    <m/>
    <x v="0"/>
  </r>
  <r>
    <m/>
    <x v="0"/>
    <s v="დედალაური"/>
    <s v="ჩაის მეურნეობა"/>
    <m/>
    <m/>
    <m/>
    <m/>
    <m/>
    <m/>
    <x v="0"/>
  </r>
  <r>
    <s v="იმერეთი"/>
    <x v="12"/>
    <s v="ივანდიდი"/>
    <m/>
    <n v="1668"/>
    <m/>
    <m/>
    <n v="1"/>
    <n v="1"/>
    <s v="1500-1999"/>
    <x v="2"/>
  </r>
  <r>
    <s v="იმერეთი"/>
    <x v="12"/>
    <s v="ივანდიდი"/>
    <s v="ივანდიდი"/>
    <n v="1668"/>
    <m/>
    <m/>
    <m/>
    <m/>
    <m/>
    <x v="0"/>
  </r>
  <r>
    <s v="იმერეთი"/>
    <x v="12"/>
    <s v="კუხი"/>
    <m/>
    <n v="2083"/>
    <m/>
    <m/>
    <n v="2"/>
    <n v="2"/>
    <s v="2000-2499"/>
    <x v="1"/>
  </r>
  <r>
    <s v="იმერეთი"/>
    <x v="12"/>
    <s v="კუხი"/>
    <s v="დიდი კუხი"/>
    <n v="1148"/>
    <m/>
    <m/>
    <m/>
    <m/>
    <m/>
    <x v="0"/>
  </r>
  <r>
    <s v="იმერეთი"/>
    <x v="12"/>
    <s v="კუხი"/>
    <s v="ახალშენი"/>
    <n v="497"/>
    <m/>
    <m/>
    <m/>
    <m/>
    <m/>
    <x v="0"/>
  </r>
  <r>
    <s v="იმერეთი"/>
    <x v="12"/>
    <s v="კუხი"/>
    <s v="პატარა კუხი"/>
    <n v="438"/>
    <m/>
    <m/>
    <m/>
    <m/>
    <m/>
    <x v="0"/>
  </r>
  <r>
    <s v="იმერეთი"/>
    <x v="12"/>
    <s v="მათხოჯი"/>
    <m/>
    <n v="1762"/>
    <m/>
    <m/>
    <n v="1"/>
    <n v="1"/>
    <s v="1500-1999"/>
    <x v="2"/>
  </r>
  <r>
    <s v="იმერეთი"/>
    <x v="12"/>
    <s v="მათხოჯი"/>
    <s v="მათხოჯი"/>
    <n v="1389"/>
    <m/>
    <m/>
    <m/>
    <m/>
    <m/>
    <x v="0"/>
  </r>
  <r>
    <s v="იმერეთი"/>
    <x v="12"/>
    <s v="მათხოჯი"/>
    <s v="ლეფილიე"/>
    <n v="23"/>
    <m/>
    <m/>
    <m/>
    <m/>
    <m/>
    <x v="0"/>
  </r>
  <r>
    <s v="იმერეთი"/>
    <x v="12"/>
    <s v="მათხოჯი"/>
    <s v="სუხჩა"/>
    <n v="237"/>
    <m/>
    <m/>
    <m/>
    <m/>
    <m/>
    <x v="0"/>
  </r>
  <r>
    <s v="იმერეთი"/>
    <x v="12"/>
    <s v="მათხოჯი"/>
    <s v="ხიდი"/>
    <n v="113"/>
    <m/>
    <m/>
    <m/>
    <m/>
    <m/>
    <x v="0"/>
  </r>
  <r>
    <s v="იმერეთი"/>
    <x v="12"/>
    <s v="ნახახულევი"/>
    <m/>
    <n v="2803"/>
    <m/>
    <m/>
    <n v="2"/>
    <n v="2"/>
    <s v="2500-2999"/>
    <x v="1"/>
  </r>
  <r>
    <s v="იმერეთი"/>
    <x v="12"/>
    <s v="ნახახულევი"/>
    <s v="ნახახულევი"/>
    <n v="681"/>
    <m/>
    <m/>
    <m/>
    <m/>
    <m/>
    <x v="0"/>
  </r>
  <r>
    <s v="იმერეთი"/>
    <x v="12"/>
    <s v="ნახახულევი"/>
    <s v="ახალბედისეული"/>
    <n v="315"/>
    <m/>
    <m/>
    <m/>
    <m/>
    <m/>
    <x v="0"/>
  </r>
  <r>
    <s v="იმერეთი"/>
    <x v="12"/>
    <s v="ნახახულევი"/>
    <s v="კონტუათი"/>
    <n v="922"/>
    <m/>
    <m/>
    <m/>
    <m/>
    <m/>
    <x v="0"/>
  </r>
  <r>
    <s v="იმერეთი"/>
    <x v="12"/>
    <s v="ნახახულევი"/>
    <s v="საწულუკიძეო"/>
    <n v="866"/>
    <m/>
    <s v="ახ.ამბ"/>
    <m/>
    <m/>
    <m/>
    <x v="0"/>
  </r>
  <r>
    <s v="იმერეთი"/>
    <x v="12"/>
    <s v="ნახახულევი"/>
    <s v="უძლოური"/>
    <n v="19"/>
    <m/>
    <m/>
    <m/>
    <m/>
    <m/>
    <x v="0"/>
  </r>
  <r>
    <s v="იმერეთი"/>
    <x v="12"/>
    <s v="ქუტირი"/>
    <m/>
    <n v="1740"/>
    <m/>
    <m/>
    <n v="1"/>
    <n v="1"/>
    <s v="1500-1999"/>
    <x v="2"/>
  </r>
  <r>
    <s v="იმერეთი"/>
    <x v="12"/>
    <s v="ქუტირი"/>
    <s v="ქუტირი"/>
    <n v="889"/>
    <m/>
    <m/>
    <m/>
    <m/>
    <m/>
    <x v="0"/>
  </r>
  <r>
    <s v="იმერეთი"/>
    <x v="12"/>
    <s v="ქუტირი"/>
    <s v="გვაზაური"/>
    <n v="348"/>
    <m/>
    <m/>
    <m/>
    <m/>
    <m/>
    <x v="0"/>
  </r>
  <r>
    <s v="იმერეთი"/>
    <x v="12"/>
    <s v="ქუტირი"/>
    <s v="პატარა ჯიხაიში"/>
    <n v="503"/>
    <m/>
    <m/>
    <m/>
    <m/>
    <m/>
    <x v="0"/>
  </r>
  <r>
    <s v="იმერეთი"/>
    <x v="12"/>
    <s v="ძეძილეთი"/>
    <m/>
    <n v="435"/>
    <m/>
    <m/>
    <n v="2"/>
    <n v="2"/>
    <s v="100-499"/>
    <x v="1"/>
  </r>
  <r>
    <s v="იმერეთი"/>
    <x v="12"/>
    <s v="ძეძილეთი"/>
    <s v="ძეძილეთი"/>
    <n v="197"/>
    <m/>
    <m/>
    <m/>
    <m/>
    <m/>
    <x v="0"/>
  </r>
  <r>
    <s v="იმერეთი"/>
    <x v="12"/>
    <s v="ძეძილეთი"/>
    <s v="გელავერი"/>
    <n v="99"/>
    <m/>
    <m/>
    <m/>
    <m/>
    <m/>
    <x v="0"/>
  </r>
  <r>
    <s v="იმერეთი"/>
    <x v="12"/>
    <s v="ძეძილეთი"/>
    <s v="გვაშტიბი"/>
    <n v="68"/>
    <m/>
    <m/>
    <m/>
    <m/>
    <m/>
    <x v="0"/>
  </r>
  <r>
    <s v="იმერეთი"/>
    <x v="12"/>
    <s v="ძეძილეთი"/>
    <s v="ორაგვეთი"/>
    <n v="0"/>
    <m/>
    <m/>
    <m/>
    <m/>
    <m/>
    <x v="0"/>
  </r>
  <r>
    <s v="იმერეთი"/>
    <x v="12"/>
    <s v="ძეძილეთი"/>
    <s v="ღვედი"/>
    <n v="71"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  <r>
    <m/>
    <x v="0"/>
    <m/>
    <m/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7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L18" firstHeaderRow="1" firstDataRow="2" firstDataCol="1"/>
  <pivotFields count="10">
    <pivotField showAll="0"/>
    <pivotField axis="axisRow" showAll="0">
      <items count="14">
        <item x="2"/>
        <item x="3"/>
        <item x="4"/>
        <item x="5"/>
        <item x="6"/>
        <item x="7"/>
        <item x="8"/>
        <item x="1"/>
        <item x="9"/>
        <item x="10"/>
        <item x="11"/>
        <item x="12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axis="axisCol" showAll="0">
      <items count="11">
        <item x="9"/>
        <item x="7"/>
        <item x="4"/>
        <item x="6"/>
        <item x="2"/>
        <item x="5"/>
        <item x="8"/>
        <item x="1"/>
        <item x="3"/>
        <item x="0"/>
        <item t="default"/>
      </items>
    </pivotField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9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unt of მოსახლეობის რიცხოვნობა (2015)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8" cacheId="3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7" firstHeaderRow="1" firstDataRow="1" firstDataCol="1"/>
  <pivotFields count="10">
    <pivotField showAll="0"/>
    <pivotField axis="axisRow" showAll="0">
      <items count="14">
        <item x="2"/>
        <item x="3"/>
        <item x="4"/>
        <item x="5"/>
        <item x="6"/>
        <item x="7"/>
        <item x="8"/>
        <item x="1"/>
        <item x="9"/>
        <item x="10"/>
        <item x="11"/>
        <item x="12"/>
        <item x="0"/>
        <item t="default"/>
      </items>
    </pivotField>
    <pivotField showAll="0">
      <items count="196">
        <item x="64"/>
        <item x="20"/>
        <item x="99"/>
        <item x="65"/>
        <item x="159"/>
        <item x="66"/>
        <item x="85"/>
        <item x="21"/>
        <item x="160"/>
        <item x="44"/>
        <item x="22"/>
        <item x="94"/>
        <item x="123"/>
        <item x="147"/>
        <item x="124"/>
        <item x="80"/>
        <item x="67"/>
        <item x="86"/>
        <item x="23"/>
        <item x="184"/>
        <item x="183"/>
        <item x="100"/>
        <item x="87"/>
        <item x="186"/>
        <item x="187"/>
        <item x="125"/>
        <item x="113"/>
        <item x="84"/>
        <item x="158"/>
        <item x="188"/>
        <item x="16"/>
        <item x="88"/>
        <item x="45"/>
        <item x="2"/>
        <item x="24"/>
        <item x="127"/>
        <item x="126"/>
        <item x="68"/>
        <item x="3"/>
        <item x="161"/>
        <item x="141"/>
        <item x="169"/>
        <item x="5"/>
        <item x="4"/>
        <item x="10"/>
        <item x="25"/>
        <item x="69"/>
        <item x="46"/>
        <item x="70"/>
        <item x="26"/>
        <item x="162"/>
        <item x="142"/>
        <item x="47"/>
        <item x="71"/>
        <item x="89"/>
        <item x="189"/>
        <item x="143"/>
        <item x="48"/>
        <item x="144"/>
        <item x="49"/>
        <item x="72"/>
        <item x="185"/>
        <item x="164"/>
        <item x="163"/>
        <item x="50"/>
        <item x="101"/>
        <item x="114"/>
        <item x="190"/>
        <item x="166"/>
        <item x="168"/>
        <item x="167"/>
        <item x="191"/>
        <item x="146"/>
        <item x="145"/>
        <item x="129"/>
        <item x="90"/>
        <item x="7"/>
        <item x="51"/>
        <item x="102"/>
        <item x="128"/>
        <item x="40"/>
        <item x="170"/>
        <item x="41"/>
        <item x="130"/>
        <item x="115"/>
        <item x="91"/>
        <item x="180"/>
        <item x="192"/>
        <item x="73"/>
        <item x="9"/>
        <item x="8"/>
        <item x="148"/>
        <item x="116"/>
        <item x="93"/>
        <item x="92"/>
        <item x="131"/>
        <item x="132"/>
        <item x="133"/>
        <item x="149"/>
        <item x="11"/>
        <item x="52"/>
        <item x="150"/>
        <item x="134"/>
        <item x="53"/>
        <item x="15"/>
        <item x="12"/>
        <item x="74"/>
        <item x="103"/>
        <item x="6"/>
        <item x="27"/>
        <item x="28"/>
        <item x="59"/>
        <item x="30"/>
        <item x="29"/>
        <item x="175"/>
        <item x="104"/>
        <item x="151"/>
        <item x="171"/>
        <item x="135"/>
        <item x="117"/>
        <item x="95"/>
        <item x="152"/>
        <item x="75"/>
        <item x="118"/>
        <item x="33"/>
        <item x="32"/>
        <item x="35"/>
        <item x="96"/>
        <item x="31"/>
        <item x="136"/>
        <item x="172"/>
        <item x="36"/>
        <item x="14"/>
        <item x="13"/>
        <item x="54"/>
        <item x="1"/>
        <item x="19"/>
        <item x="43"/>
        <item x="63"/>
        <item x="83"/>
        <item x="98"/>
        <item x="112"/>
        <item x="122"/>
        <item x="140"/>
        <item x="182"/>
        <item x="153"/>
        <item x="55"/>
        <item x="56"/>
        <item x="76"/>
        <item x="137"/>
        <item x="105"/>
        <item x="193"/>
        <item x="97"/>
        <item x="77"/>
        <item x="174"/>
        <item x="173"/>
        <item x="37"/>
        <item x="58"/>
        <item x="57"/>
        <item x="60"/>
        <item x="39"/>
        <item x="38"/>
        <item x="107"/>
        <item x="106"/>
        <item x="79"/>
        <item x="78"/>
        <item x="42"/>
        <item x="119"/>
        <item x="108"/>
        <item x="61"/>
        <item x="138"/>
        <item x="81"/>
        <item x="194"/>
        <item x="62"/>
        <item x="34"/>
        <item x="17"/>
        <item x="155"/>
        <item x="154"/>
        <item x="176"/>
        <item x="177"/>
        <item x="139"/>
        <item x="109"/>
        <item x="110"/>
        <item x="82"/>
        <item x="18"/>
        <item x="181"/>
        <item x="156"/>
        <item x="165"/>
        <item x="157"/>
        <item x="120"/>
        <item x="179"/>
        <item x="178"/>
        <item x="111"/>
        <item x="121"/>
        <item x="0"/>
        <item t="default"/>
      </items>
    </pivotField>
    <pivotField showAll="0"/>
    <pivotField showAll="0"/>
    <pivotField dataField="1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მაღალი მთა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0" cacheId="4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G18" firstHeaderRow="1" firstDataRow="2" firstDataCol="1"/>
  <pivotFields count="11">
    <pivotField showAll="0"/>
    <pivotField axis="axisRow" showAll="0">
      <items count="14">
        <item x="2"/>
        <item x="3"/>
        <item x="4"/>
        <item x="5"/>
        <item x="6"/>
        <item x="7"/>
        <item x="8"/>
        <item x="1"/>
        <item x="9"/>
        <item x="10"/>
        <item x="11"/>
        <item x="12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Col" showAll="0">
      <items count="6">
        <item x="2"/>
        <item x="1"/>
        <item x="3"/>
        <item x="4"/>
        <item x="0"/>
        <item t="default"/>
      </items>
    </pivotField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ექიმი (ბრძანებით)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"/>
  <sheetViews>
    <sheetView tabSelected="1" workbookViewId="0">
      <selection activeCell="B27" sqref="B27"/>
    </sheetView>
  </sheetViews>
  <sheetFormatPr defaultRowHeight="15" x14ac:dyDescent="0.25"/>
  <cols>
    <col min="1" max="1" width="17.7109375" customWidth="1"/>
    <col min="2" max="2" width="7.85546875" customWidth="1"/>
    <col min="11" max="11" width="11.7109375" customWidth="1"/>
    <col min="12" max="12" width="15.42578125" customWidth="1"/>
    <col min="13" max="13" width="15.140625" customWidth="1"/>
    <col min="14" max="14" width="13.7109375" customWidth="1"/>
    <col min="15" max="15" width="13.5703125" customWidth="1"/>
    <col min="16" max="16" width="13" customWidth="1"/>
  </cols>
  <sheetData>
    <row r="2" spans="1:16" x14ac:dyDescent="0.25">
      <c r="A2" s="82" t="s">
        <v>504</v>
      </c>
      <c r="B2" s="81" t="s">
        <v>613</v>
      </c>
      <c r="C2" s="81"/>
      <c r="D2" s="81"/>
      <c r="E2" s="81"/>
      <c r="F2" s="81"/>
      <c r="G2" s="81"/>
      <c r="H2" s="81"/>
      <c r="I2" s="81"/>
      <c r="J2" s="81"/>
      <c r="K2" s="78"/>
      <c r="L2" s="78"/>
      <c r="M2" s="81" t="s">
        <v>619</v>
      </c>
      <c r="N2" s="81"/>
      <c r="O2" s="81"/>
      <c r="P2" s="81"/>
    </row>
    <row r="3" spans="1:16" ht="60.75" customHeight="1" x14ac:dyDescent="0.25">
      <c r="A3" s="83"/>
      <c r="B3" s="86" t="s">
        <v>600</v>
      </c>
      <c r="C3" s="86" t="s">
        <v>595</v>
      </c>
      <c r="D3" s="86" t="s">
        <v>592</v>
      </c>
      <c r="E3" s="86" t="s">
        <v>596</v>
      </c>
      <c r="F3" s="86" t="s">
        <v>597</v>
      </c>
      <c r="G3" s="86" t="s">
        <v>598</v>
      </c>
      <c r="H3" s="86" t="s">
        <v>599</v>
      </c>
      <c r="I3" s="86" t="s">
        <v>594</v>
      </c>
      <c r="J3" s="86" t="s">
        <v>593</v>
      </c>
      <c r="K3" s="87" t="s">
        <v>611</v>
      </c>
      <c r="L3" s="88" t="s">
        <v>612</v>
      </c>
      <c r="M3" s="88" t="s">
        <v>617</v>
      </c>
      <c r="N3" s="88" t="s">
        <v>618</v>
      </c>
      <c r="O3" s="88" t="s">
        <v>620</v>
      </c>
      <c r="P3" s="88" t="s">
        <v>621</v>
      </c>
    </row>
    <row r="4" spans="1:16" x14ac:dyDescent="0.25">
      <c r="A4" s="76" t="s">
        <v>493</v>
      </c>
      <c r="B4" s="77"/>
      <c r="C4" s="77"/>
      <c r="D4" s="77">
        <v>1</v>
      </c>
      <c r="E4" s="77">
        <v>3</v>
      </c>
      <c r="F4" s="77">
        <v>1</v>
      </c>
      <c r="G4" s="77"/>
      <c r="H4" s="77">
        <v>2</v>
      </c>
      <c r="I4" s="77">
        <v>3</v>
      </c>
      <c r="J4" s="77"/>
      <c r="K4" s="79">
        <f>SUM(B4:J4)</f>
        <v>10</v>
      </c>
      <c r="L4" s="80">
        <v>1</v>
      </c>
      <c r="M4" s="77">
        <v>4</v>
      </c>
      <c r="N4" s="77">
        <v>5</v>
      </c>
      <c r="O4" s="77">
        <v>1</v>
      </c>
      <c r="P4" s="77"/>
    </row>
    <row r="5" spans="1:16" x14ac:dyDescent="0.25">
      <c r="A5" s="76" t="s">
        <v>7</v>
      </c>
      <c r="B5" s="77"/>
      <c r="C5" s="77">
        <v>7</v>
      </c>
      <c r="D5" s="77">
        <v>1</v>
      </c>
      <c r="E5" s="77">
        <v>3</v>
      </c>
      <c r="F5" s="77"/>
      <c r="G5" s="77"/>
      <c r="H5" s="77">
        <v>1</v>
      </c>
      <c r="I5" s="77">
        <v>3</v>
      </c>
      <c r="J5" s="77">
        <v>1</v>
      </c>
      <c r="K5" s="79">
        <f t="shared" ref="K5:K14" si="0">SUM(B5:J5)</f>
        <v>16</v>
      </c>
      <c r="L5" s="80"/>
      <c r="M5" s="77">
        <v>15</v>
      </c>
      <c r="N5" s="77">
        <v>1</v>
      </c>
      <c r="O5" s="77"/>
      <c r="P5" s="77"/>
    </row>
    <row r="6" spans="1:16" x14ac:dyDescent="0.25">
      <c r="A6" s="76" t="s">
        <v>506</v>
      </c>
      <c r="B6" s="77"/>
      <c r="C6" s="77">
        <v>1</v>
      </c>
      <c r="D6" s="77"/>
      <c r="E6" s="77">
        <v>6</v>
      </c>
      <c r="F6" s="77">
        <v>1</v>
      </c>
      <c r="G6" s="77">
        <v>1</v>
      </c>
      <c r="H6" s="77">
        <v>5</v>
      </c>
      <c r="I6" s="77">
        <v>3</v>
      </c>
      <c r="J6" s="77"/>
      <c r="K6" s="79">
        <f t="shared" si="0"/>
        <v>17</v>
      </c>
      <c r="L6" s="80"/>
      <c r="M6" s="77">
        <v>9</v>
      </c>
      <c r="N6" s="77">
        <v>8</v>
      </c>
      <c r="O6" s="77"/>
      <c r="P6" s="77"/>
    </row>
    <row r="7" spans="1:16" x14ac:dyDescent="0.25">
      <c r="A7" s="76" t="s">
        <v>507</v>
      </c>
      <c r="B7" s="77"/>
      <c r="C7" s="77">
        <v>5</v>
      </c>
      <c r="D7" s="77"/>
      <c r="E7" s="77">
        <v>6</v>
      </c>
      <c r="F7" s="77">
        <v>5</v>
      </c>
      <c r="G7" s="77">
        <v>1</v>
      </c>
      <c r="H7" s="77"/>
      <c r="I7" s="77"/>
      <c r="J7" s="77"/>
      <c r="K7" s="79">
        <f t="shared" si="0"/>
        <v>17</v>
      </c>
      <c r="L7" s="80"/>
      <c r="M7" s="77">
        <v>13</v>
      </c>
      <c r="N7" s="77">
        <v>3</v>
      </c>
      <c r="O7" s="77">
        <v>1</v>
      </c>
      <c r="P7" s="77"/>
    </row>
    <row r="8" spans="1:16" x14ac:dyDescent="0.25">
      <c r="A8" s="76" t="s">
        <v>282</v>
      </c>
      <c r="B8" s="77"/>
      <c r="C8" s="77">
        <v>2</v>
      </c>
      <c r="D8" s="77"/>
      <c r="E8" s="77">
        <v>5</v>
      </c>
      <c r="F8" s="77">
        <v>2</v>
      </c>
      <c r="G8" s="77"/>
      <c r="H8" s="77">
        <v>2</v>
      </c>
      <c r="I8" s="77">
        <v>1</v>
      </c>
      <c r="J8" s="77">
        <v>1</v>
      </c>
      <c r="K8" s="79">
        <f t="shared" si="0"/>
        <v>13</v>
      </c>
      <c r="L8" s="80"/>
      <c r="M8" s="77">
        <v>10</v>
      </c>
      <c r="N8" s="77">
        <v>3</v>
      </c>
      <c r="O8" s="77"/>
      <c r="P8" s="77"/>
    </row>
    <row r="9" spans="1:16" x14ac:dyDescent="0.25">
      <c r="A9" s="76" t="s">
        <v>508</v>
      </c>
      <c r="B9" s="77">
        <v>3</v>
      </c>
      <c r="C9" s="77">
        <v>2</v>
      </c>
      <c r="D9" s="77"/>
      <c r="E9" s="77">
        <v>2</v>
      </c>
      <c r="F9" s="77">
        <v>2</v>
      </c>
      <c r="G9" s="77"/>
      <c r="H9" s="77">
        <v>2</v>
      </c>
      <c r="I9" s="77"/>
      <c r="J9" s="77">
        <v>1</v>
      </c>
      <c r="K9" s="79">
        <f t="shared" si="0"/>
        <v>12</v>
      </c>
      <c r="L9" s="80">
        <v>14</v>
      </c>
      <c r="M9" s="77">
        <v>4</v>
      </c>
      <c r="N9" s="77">
        <v>3</v>
      </c>
      <c r="O9" s="77">
        <v>3</v>
      </c>
      <c r="P9" s="77"/>
    </row>
    <row r="10" spans="1:16" x14ac:dyDescent="0.25">
      <c r="A10" s="76" t="s">
        <v>509</v>
      </c>
      <c r="B10" s="77"/>
      <c r="C10" s="77">
        <v>1</v>
      </c>
      <c r="D10" s="77"/>
      <c r="E10" s="77">
        <v>1</v>
      </c>
      <c r="F10" s="77">
        <v>2</v>
      </c>
      <c r="G10" s="77"/>
      <c r="H10" s="77"/>
      <c r="I10" s="77">
        <v>5</v>
      </c>
      <c r="J10" s="77"/>
      <c r="K10" s="79">
        <f t="shared" si="0"/>
        <v>9</v>
      </c>
      <c r="L10" s="80">
        <v>1</v>
      </c>
      <c r="M10" s="77">
        <v>7</v>
      </c>
      <c r="N10" s="77">
        <v>1</v>
      </c>
      <c r="O10" s="77">
        <v>1</v>
      </c>
      <c r="P10" s="77"/>
    </row>
    <row r="11" spans="1:16" x14ac:dyDescent="0.25">
      <c r="A11" s="76" t="s">
        <v>339</v>
      </c>
      <c r="B11" s="77">
        <v>4</v>
      </c>
      <c r="C11" s="77"/>
      <c r="D11" s="77"/>
      <c r="E11" s="77">
        <v>3</v>
      </c>
      <c r="F11" s="77">
        <v>3</v>
      </c>
      <c r="G11" s="77">
        <v>2</v>
      </c>
      <c r="H11" s="77">
        <v>2</v>
      </c>
      <c r="I11" s="77">
        <v>1</v>
      </c>
      <c r="J11" s="77"/>
      <c r="K11" s="79">
        <f t="shared" si="0"/>
        <v>15</v>
      </c>
      <c r="L11" s="80">
        <v>10</v>
      </c>
      <c r="M11" s="77"/>
      <c r="N11" s="77"/>
      <c r="O11" s="77"/>
      <c r="P11" s="77"/>
    </row>
    <row r="12" spans="1:16" x14ac:dyDescent="0.25">
      <c r="A12" s="76" t="s">
        <v>510</v>
      </c>
      <c r="B12" s="77"/>
      <c r="C12" s="77">
        <v>2</v>
      </c>
      <c r="D12" s="77"/>
      <c r="E12" s="77">
        <v>2</v>
      </c>
      <c r="F12" s="77">
        <v>1</v>
      </c>
      <c r="G12" s="77">
        <v>4</v>
      </c>
      <c r="H12" s="77">
        <v>2</v>
      </c>
      <c r="I12" s="77">
        <v>2</v>
      </c>
      <c r="J12" s="77"/>
      <c r="K12" s="79">
        <f t="shared" si="0"/>
        <v>13</v>
      </c>
      <c r="L12" s="80">
        <v>20</v>
      </c>
      <c r="M12" s="77">
        <v>3</v>
      </c>
      <c r="N12" s="77">
        <v>8</v>
      </c>
      <c r="O12" s="77">
        <v>3</v>
      </c>
      <c r="P12" s="77">
        <v>1</v>
      </c>
    </row>
    <row r="13" spans="1:16" x14ac:dyDescent="0.25">
      <c r="A13" s="76" t="s">
        <v>511</v>
      </c>
      <c r="B13" s="77"/>
      <c r="C13" s="77">
        <v>3</v>
      </c>
      <c r="D13" s="77"/>
      <c r="E13" s="77">
        <v>3</v>
      </c>
      <c r="F13" s="77">
        <v>1</v>
      </c>
      <c r="G13" s="77">
        <v>1</v>
      </c>
      <c r="H13" s="77"/>
      <c r="I13" s="77">
        <v>6</v>
      </c>
      <c r="J13" s="77">
        <v>1</v>
      </c>
      <c r="K13" s="79">
        <f t="shared" si="0"/>
        <v>15</v>
      </c>
      <c r="L13" s="80">
        <v>11</v>
      </c>
      <c r="M13" s="77">
        <v>4</v>
      </c>
      <c r="N13" s="77">
        <v>7</v>
      </c>
      <c r="O13" s="77">
        <v>2</v>
      </c>
      <c r="P13" s="77"/>
    </row>
    <row r="14" spans="1:16" x14ac:dyDescent="0.25">
      <c r="A14" s="76" t="s">
        <v>451</v>
      </c>
      <c r="B14" s="77"/>
      <c r="C14" s="77">
        <v>3</v>
      </c>
      <c r="D14" s="77"/>
      <c r="E14" s="77">
        <v>3</v>
      </c>
      <c r="F14" s="77">
        <v>1</v>
      </c>
      <c r="G14" s="77">
        <v>1</v>
      </c>
      <c r="H14" s="77"/>
      <c r="I14" s="77">
        <v>1</v>
      </c>
      <c r="J14" s="77">
        <v>1</v>
      </c>
      <c r="K14" s="79">
        <f t="shared" si="0"/>
        <v>10</v>
      </c>
      <c r="L14" s="80">
        <v>4</v>
      </c>
      <c r="M14" s="77">
        <v>10</v>
      </c>
      <c r="N14" s="77">
        <v>4</v>
      </c>
      <c r="O14" s="77"/>
      <c r="P14" s="77"/>
    </row>
    <row r="15" spans="1:16" x14ac:dyDescent="0.25">
      <c r="A15" s="85" t="s">
        <v>615</v>
      </c>
      <c r="B15" s="79"/>
      <c r="C15" s="79"/>
      <c r="D15" s="79"/>
      <c r="E15" s="79"/>
      <c r="F15" s="79"/>
      <c r="G15" s="79"/>
      <c r="H15" s="79"/>
      <c r="I15" s="79"/>
      <c r="J15" s="79"/>
      <c r="K15" s="79">
        <f>SUM(K4:K14)</f>
        <v>147</v>
      </c>
      <c r="L15" s="75"/>
      <c r="M15" s="77">
        <v>5</v>
      </c>
      <c r="N15" s="77">
        <v>5</v>
      </c>
      <c r="O15" s="77"/>
      <c r="P15" s="77"/>
    </row>
  </sheetData>
  <mergeCells count="3">
    <mergeCell ref="B2:J2"/>
    <mergeCell ref="A2:A3"/>
    <mergeCell ref="M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L738"/>
  <sheetViews>
    <sheetView zoomScaleNormal="100" zoomScaleSheetLayoutView="90" workbookViewId="0">
      <pane ySplit="1" topLeftCell="A2" activePane="bottomLeft" state="frozen"/>
      <selection activeCell="C1" sqref="C1"/>
      <selection pane="bottomLeft" activeCell="P660" sqref="P660"/>
    </sheetView>
  </sheetViews>
  <sheetFormatPr defaultRowHeight="12.75" x14ac:dyDescent="0.25"/>
  <cols>
    <col min="1" max="1" width="11.140625" style="39" customWidth="1"/>
    <col min="2" max="2" width="15.7109375" style="39" customWidth="1"/>
    <col min="3" max="3" width="22.85546875" style="39" customWidth="1"/>
    <col min="4" max="4" width="40.140625" style="39" customWidth="1"/>
    <col min="5" max="5" width="9.7109375" style="46" customWidth="1"/>
    <col min="6" max="6" width="8.140625" style="24" customWidth="1"/>
    <col min="7" max="7" width="7" style="41" hidden="1" customWidth="1"/>
    <col min="8" max="8" width="9.42578125" style="47" customWidth="1"/>
    <col min="9" max="9" width="8.42578125" style="47" customWidth="1"/>
    <col min="10" max="10" width="9.140625" style="29"/>
    <col min="11" max="11" width="0" style="29" hidden="1" customWidth="1"/>
    <col min="12" max="16384" width="9.140625" style="29"/>
  </cols>
  <sheetData>
    <row r="1" spans="1:12" s="27" customFormat="1" ht="106.5" x14ac:dyDescent="0.25">
      <c r="A1" s="28" t="s">
        <v>505</v>
      </c>
      <c r="B1" s="28" t="s">
        <v>504</v>
      </c>
      <c r="C1" s="28" t="s">
        <v>607</v>
      </c>
      <c r="D1" s="28" t="s">
        <v>608</v>
      </c>
      <c r="E1" s="28" t="s">
        <v>562</v>
      </c>
      <c r="F1" s="28" t="s">
        <v>591</v>
      </c>
      <c r="G1" s="67" t="s">
        <v>602</v>
      </c>
      <c r="H1" s="28" t="s">
        <v>563</v>
      </c>
      <c r="I1" s="28" t="s">
        <v>564</v>
      </c>
      <c r="J1" s="71" t="s">
        <v>601</v>
      </c>
      <c r="K1" s="71" t="s">
        <v>614</v>
      </c>
      <c r="L1" s="71"/>
    </row>
    <row r="2" spans="1:12" s="59" customFormat="1" x14ac:dyDescent="0.25">
      <c r="A2" s="53" t="s">
        <v>19</v>
      </c>
      <c r="B2" s="53"/>
      <c r="C2" s="54"/>
      <c r="D2" s="53"/>
      <c r="E2" s="55">
        <f>E3+E4+E45+E104+E182+E246+E311+E379+E436+E502+E577+E671</f>
        <v>533906</v>
      </c>
      <c r="F2" s="56"/>
      <c r="G2" s="57"/>
      <c r="H2" s="58">
        <f>H4+H45+H104+H182+H246+H311+H379+H436+H502+H577+H671</f>
        <v>217</v>
      </c>
      <c r="I2" s="58">
        <f>I4+I45+I104+I182+I246+I311+I379+I436+I502+I577+I671</f>
        <v>247</v>
      </c>
      <c r="K2" s="58"/>
    </row>
    <row r="3" spans="1:12" x14ac:dyDescent="0.25">
      <c r="A3" s="30" t="s">
        <v>19</v>
      </c>
      <c r="B3" s="30" t="s">
        <v>20</v>
      </c>
      <c r="C3" s="31"/>
      <c r="D3" s="30"/>
      <c r="E3" s="32">
        <v>147635</v>
      </c>
      <c r="F3" s="23"/>
      <c r="G3" s="23"/>
      <c r="H3" s="33"/>
      <c r="I3" s="33"/>
      <c r="K3" s="33"/>
    </row>
    <row r="4" spans="1:12" x14ac:dyDescent="0.25">
      <c r="A4" s="34" t="s">
        <v>19</v>
      </c>
      <c r="B4" s="34" t="s">
        <v>493</v>
      </c>
      <c r="C4" s="19"/>
      <c r="D4" s="34"/>
      <c r="E4" s="35">
        <f>E5+E6+E9+E11+E17+E19+E28+E30+E32+E37+E39</f>
        <v>21582</v>
      </c>
      <c r="F4" s="21"/>
      <c r="G4" s="21"/>
      <c r="H4" s="36">
        <f>SUM(H5:H44)</f>
        <v>17</v>
      </c>
      <c r="I4" s="36">
        <f>SUM(I5:I44)</f>
        <v>17</v>
      </c>
      <c r="K4" s="36"/>
    </row>
    <row r="5" spans="1:12" x14ac:dyDescent="0.25">
      <c r="A5" s="20" t="s">
        <v>19</v>
      </c>
      <c r="B5" s="20" t="s">
        <v>493</v>
      </c>
      <c r="C5" s="20" t="s">
        <v>21</v>
      </c>
      <c r="D5" s="20"/>
      <c r="E5" s="17">
        <v>3707</v>
      </c>
      <c r="F5" s="22"/>
      <c r="G5" s="22"/>
      <c r="H5" s="37"/>
      <c r="I5" s="37"/>
      <c r="J5" s="66"/>
      <c r="K5" s="37"/>
      <c r="L5" s="66"/>
    </row>
    <row r="6" spans="1:12" x14ac:dyDescent="0.25">
      <c r="A6" s="20" t="s">
        <v>19</v>
      </c>
      <c r="B6" s="20" t="s">
        <v>493</v>
      </c>
      <c r="C6" s="20" t="s">
        <v>22</v>
      </c>
      <c r="D6" s="20"/>
      <c r="E6" s="17">
        <f>SUM(E7:E8)</f>
        <v>3441</v>
      </c>
      <c r="F6" s="22"/>
      <c r="G6" s="22"/>
      <c r="H6" s="8">
        <v>2</v>
      </c>
      <c r="I6" s="8">
        <v>2</v>
      </c>
      <c r="J6" s="29" t="s">
        <v>599</v>
      </c>
      <c r="K6" s="8">
        <v>2</v>
      </c>
    </row>
    <row r="7" spans="1:12" x14ac:dyDescent="0.25">
      <c r="A7" s="38" t="s">
        <v>19</v>
      </c>
      <c r="B7" s="39" t="s">
        <v>493</v>
      </c>
      <c r="C7" s="38" t="s">
        <v>22</v>
      </c>
      <c r="D7" s="38" t="s">
        <v>22</v>
      </c>
      <c r="E7" s="40">
        <v>3251</v>
      </c>
      <c r="H7" s="3"/>
      <c r="I7" s="3"/>
      <c r="K7" s="3"/>
    </row>
    <row r="8" spans="1:12" x14ac:dyDescent="0.25">
      <c r="A8" s="38" t="s">
        <v>19</v>
      </c>
      <c r="B8" s="39" t="s">
        <v>493</v>
      </c>
      <c r="C8" s="38" t="s">
        <v>22</v>
      </c>
      <c r="D8" s="38" t="s">
        <v>23</v>
      </c>
      <c r="E8" s="40">
        <v>190</v>
      </c>
      <c r="H8" s="3"/>
      <c r="I8" s="3"/>
      <c r="K8" s="3"/>
    </row>
    <row r="9" spans="1:12" x14ac:dyDescent="0.25">
      <c r="A9" s="20" t="s">
        <v>19</v>
      </c>
      <c r="B9" s="20" t="s">
        <v>493</v>
      </c>
      <c r="C9" s="20" t="s">
        <v>24</v>
      </c>
      <c r="D9" s="20"/>
      <c r="E9" s="17">
        <f>E10</f>
        <v>1559</v>
      </c>
      <c r="F9" s="22"/>
      <c r="G9" s="22"/>
      <c r="H9" s="8">
        <v>2</v>
      </c>
      <c r="I9" s="8">
        <v>2</v>
      </c>
      <c r="J9" s="29" t="s">
        <v>596</v>
      </c>
      <c r="K9" s="8">
        <v>2</v>
      </c>
    </row>
    <row r="10" spans="1:12" x14ac:dyDescent="0.25">
      <c r="A10" s="38" t="s">
        <v>19</v>
      </c>
      <c r="B10" s="39" t="s">
        <v>493</v>
      </c>
      <c r="C10" s="38" t="s">
        <v>24</v>
      </c>
      <c r="D10" s="38" t="s">
        <v>24</v>
      </c>
      <c r="E10" s="40">
        <v>1559</v>
      </c>
      <c r="H10" s="3"/>
      <c r="I10" s="3"/>
      <c r="K10" s="3"/>
    </row>
    <row r="11" spans="1:12" x14ac:dyDescent="0.25">
      <c r="A11" s="20" t="s">
        <v>19</v>
      </c>
      <c r="B11" s="20" t="s">
        <v>493</v>
      </c>
      <c r="C11" s="20" t="s">
        <v>512</v>
      </c>
      <c r="D11" s="20"/>
      <c r="E11" s="17">
        <f>SUM(E12:E16)</f>
        <v>761</v>
      </c>
      <c r="F11" s="22"/>
      <c r="G11" s="22"/>
      <c r="H11" s="8">
        <v>2</v>
      </c>
      <c r="I11" s="8">
        <v>2</v>
      </c>
      <c r="J11" s="29" t="s">
        <v>594</v>
      </c>
      <c r="K11" s="8">
        <v>2</v>
      </c>
    </row>
    <row r="12" spans="1:12" x14ac:dyDescent="0.25">
      <c r="A12" s="38" t="s">
        <v>19</v>
      </c>
      <c r="B12" s="39" t="s">
        <v>493</v>
      </c>
      <c r="C12" s="38" t="s">
        <v>494</v>
      </c>
      <c r="D12" s="38" t="s">
        <v>25</v>
      </c>
      <c r="E12" s="40">
        <v>196</v>
      </c>
      <c r="H12" s="5"/>
      <c r="I12" s="3"/>
      <c r="K12" s="5"/>
    </row>
    <row r="13" spans="1:12" x14ac:dyDescent="0.25">
      <c r="A13" s="38" t="s">
        <v>19</v>
      </c>
      <c r="B13" s="39" t="s">
        <v>493</v>
      </c>
      <c r="C13" s="38" t="s">
        <v>494</v>
      </c>
      <c r="D13" s="38" t="s">
        <v>26</v>
      </c>
      <c r="E13" s="40">
        <v>13</v>
      </c>
      <c r="H13" s="5"/>
      <c r="I13" s="3"/>
      <c r="K13" s="5"/>
    </row>
    <row r="14" spans="1:12" x14ac:dyDescent="0.25">
      <c r="A14" s="38" t="s">
        <v>19</v>
      </c>
      <c r="B14" s="39" t="s">
        <v>493</v>
      </c>
      <c r="C14" s="38" t="s">
        <v>494</v>
      </c>
      <c r="D14" s="38" t="s">
        <v>27</v>
      </c>
      <c r="E14" s="40">
        <v>258</v>
      </c>
      <c r="H14" s="5"/>
      <c r="I14" s="3"/>
      <c r="K14" s="5"/>
    </row>
    <row r="15" spans="1:12" x14ac:dyDescent="0.25">
      <c r="A15" s="38" t="s">
        <v>19</v>
      </c>
      <c r="B15" s="39" t="s">
        <v>493</v>
      </c>
      <c r="C15" s="38" t="s">
        <v>494</v>
      </c>
      <c r="D15" s="38" t="s">
        <v>28</v>
      </c>
      <c r="E15" s="40">
        <v>52</v>
      </c>
      <c r="H15" s="5"/>
      <c r="I15" s="3"/>
      <c r="K15" s="5"/>
    </row>
    <row r="16" spans="1:12" x14ac:dyDescent="0.25">
      <c r="A16" s="38" t="s">
        <v>19</v>
      </c>
      <c r="B16" s="39" t="s">
        <v>493</v>
      </c>
      <c r="C16" s="38" t="s">
        <v>39</v>
      </c>
      <c r="D16" s="38" t="s">
        <v>39</v>
      </c>
      <c r="E16" s="40">
        <v>242</v>
      </c>
      <c r="K16" s="47"/>
    </row>
    <row r="17" spans="1:11" x14ac:dyDescent="0.25">
      <c r="A17" s="20" t="s">
        <v>19</v>
      </c>
      <c r="B17" s="20" t="s">
        <v>493</v>
      </c>
      <c r="C17" s="20" t="s">
        <v>29</v>
      </c>
      <c r="D17" s="20"/>
      <c r="E17" s="17">
        <f>E18</f>
        <v>821</v>
      </c>
      <c r="F17" s="22"/>
      <c r="G17" s="22"/>
      <c r="H17" s="8">
        <v>1</v>
      </c>
      <c r="I17" s="8">
        <v>1</v>
      </c>
      <c r="J17" s="29" t="s">
        <v>594</v>
      </c>
      <c r="K17" s="8">
        <v>1</v>
      </c>
    </row>
    <row r="18" spans="1:11" x14ac:dyDescent="0.25">
      <c r="A18" s="38" t="s">
        <v>19</v>
      </c>
      <c r="B18" s="39" t="s">
        <v>493</v>
      </c>
      <c r="C18" s="38" t="s">
        <v>29</v>
      </c>
      <c r="D18" s="38" t="s">
        <v>29</v>
      </c>
      <c r="E18" s="40">
        <v>821</v>
      </c>
      <c r="G18" s="44" t="s">
        <v>588</v>
      </c>
      <c r="H18" s="3"/>
      <c r="I18" s="3"/>
      <c r="K18" s="3"/>
    </row>
    <row r="19" spans="1:11" x14ac:dyDescent="0.25">
      <c r="A19" s="20" t="s">
        <v>19</v>
      </c>
      <c r="B19" s="20" t="s">
        <v>493</v>
      </c>
      <c r="C19" s="20" t="s">
        <v>589</v>
      </c>
      <c r="D19" s="20"/>
      <c r="E19" s="17">
        <f>1791</f>
        <v>1791</v>
      </c>
      <c r="F19" s="22"/>
      <c r="G19" s="22"/>
      <c r="H19" s="8">
        <v>2</v>
      </c>
      <c r="I19" s="8">
        <v>2</v>
      </c>
      <c r="J19" s="29" t="s">
        <v>596</v>
      </c>
      <c r="K19" s="8">
        <v>2</v>
      </c>
    </row>
    <row r="20" spans="1:11" x14ac:dyDescent="0.25">
      <c r="A20" s="38" t="s">
        <v>19</v>
      </c>
      <c r="B20" s="39" t="s">
        <v>493</v>
      </c>
      <c r="C20" s="38" t="s">
        <v>30</v>
      </c>
      <c r="D20" s="38" t="s">
        <v>30</v>
      </c>
      <c r="E20" s="40">
        <v>1001</v>
      </c>
      <c r="H20" s="5"/>
      <c r="I20" s="3"/>
      <c r="K20" s="5"/>
    </row>
    <row r="21" spans="1:11" x14ac:dyDescent="0.25">
      <c r="A21" s="38" t="s">
        <v>19</v>
      </c>
      <c r="B21" s="39" t="s">
        <v>493</v>
      </c>
      <c r="C21" s="38" t="s">
        <v>30</v>
      </c>
      <c r="D21" s="38" t="s">
        <v>496</v>
      </c>
      <c r="E21" s="40" t="s">
        <v>495</v>
      </c>
      <c r="H21" s="5"/>
      <c r="I21" s="3"/>
      <c r="K21" s="5"/>
    </row>
    <row r="22" spans="1:11" x14ac:dyDescent="0.25">
      <c r="A22" s="38" t="s">
        <v>19</v>
      </c>
      <c r="B22" s="39" t="s">
        <v>493</v>
      </c>
      <c r="C22" s="38" t="s">
        <v>30</v>
      </c>
      <c r="D22" s="38" t="s">
        <v>31</v>
      </c>
      <c r="E22" s="40">
        <v>139</v>
      </c>
      <c r="H22" s="5"/>
      <c r="I22" s="3"/>
      <c r="K22" s="5"/>
    </row>
    <row r="23" spans="1:11" x14ac:dyDescent="0.25">
      <c r="A23" s="38" t="s">
        <v>19</v>
      </c>
      <c r="B23" s="39" t="s">
        <v>493</v>
      </c>
      <c r="C23" s="38" t="s">
        <v>30</v>
      </c>
      <c r="D23" s="38" t="s">
        <v>33</v>
      </c>
      <c r="E23" s="40">
        <v>89</v>
      </c>
      <c r="H23" s="5"/>
      <c r="I23" s="3"/>
      <c r="K23" s="5"/>
    </row>
    <row r="24" spans="1:11" x14ac:dyDescent="0.25">
      <c r="A24" s="38" t="s">
        <v>19</v>
      </c>
      <c r="B24" s="39" t="s">
        <v>493</v>
      </c>
      <c r="C24" s="38" t="s">
        <v>30</v>
      </c>
      <c r="D24" s="38" t="s">
        <v>34</v>
      </c>
      <c r="E24" s="40">
        <v>132</v>
      </c>
      <c r="H24" s="5"/>
      <c r="I24" s="3"/>
      <c r="K24" s="5"/>
    </row>
    <row r="25" spans="1:11" x14ac:dyDescent="0.25">
      <c r="A25" s="38"/>
      <c r="C25" s="38" t="s">
        <v>30</v>
      </c>
      <c r="D25" s="38" t="s">
        <v>567</v>
      </c>
      <c r="E25" s="40" t="s">
        <v>495</v>
      </c>
      <c r="H25" s="5"/>
      <c r="I25" s="3"/>
      <c r="K25" s="5"/>
    </row>
    <row r="26" spans="1:11" x14ac:dyDescent="0.25">
      <c r="A26" s="38"/>
      <c r="C26" s="38" t="s">
        <v>30</v>
      </c>
      <c r="D26" s="38" t="s">
        <v>568</v>
      </c>
      <c r="E26" s="40" t="s">
        <v>495</v>
      </c>
      <c r="H26" s="5"/>
      <c r="I26" s="3"/>
      <c r="K26" s="5"/>
    </row>
    <row r="27" spans="1:11" x14ac:dyDescent="0.25">
      <c r="A27" s="38" t="s">
        <v>19</v>
      </c>
      <c r="B27" s="39" t="s">
        <v>493</v>
      </c>
      <c r="C27" s="38" t="s">
        <v>32</v>
      </c>
      <c r="D27" s="38" t="s">
        <v>32</v>
      </c>
      <c r="E27" s="40">
        <v>425</v>
      </c>
      <c r="G27" s="25" t="s">
        <v>503</v>
      </c>
      <c r="H27" s="5"/>
      <c r="I27" s="3"/>
      <c r="K27" s="5"/>
    </row>
    <row r="28" spans="1:11" x14ac:dyDescent="0.25">
      <c r="A28" s="20" t="s">
        <v>19</v>
      </c>
      <c r="B28" s="20" t="s">
        <v>493</v>
      </c>
      <c r="C28" s="20" t="s">
        <v>35</v>
      </c>
      <c r="D28" s="20"/>
      <c r="E28" s="17">
        <f>E29</f>
        <v>1389</v>
      </c>
      <c r="F28" s="22"/>
      <c r="G28" s="22"/>
      <c r="H28" s="8">
        <v>1</v>
      </c>
      <c r="I28" s="8">
        <v>1</v>
      </c>
      <c r="J28" s="29" t="s">
        <v>592</v>
      </c>
      <c r="K28" s="8">
        <v>1</v>
      </c>
    </row>
    <row r="29" spans="1:11" x14ac:dyDescent="0.25">
      <c r="A29" s="38" t="s">
        <v>19</v>
      </c>
      <c r="B29" s="39" t="s">
        <v>493</v>
      </c>
      <c r="C29" s="38" t="s">
        <v>35</v>
      </c>
      <c r="D29" s="38" t="s">
        <v>35</v>
      </c>
      <c r="E29" s="40">
        <v>1389</v>
      </c>
      <c r="H29" s="3"/>
      <c r="I29" s="3"/>
      <c r="K29" s="3"/>
    </row>
    <row r="30" spans="1:11" x14ac:dyDescent="0.25">
      <c r="A30" s="20" t="s">
        <v>19</v>
      </c>
      <c r="B30" s="20" t="s">
        <v>493</v>
      </c>
      <c r="C30" s="20" t="s">
        <v>38</v>
      </c>
      <c r="D30" s="20"/>
      <c r="E30" s="17">
        <f>E31</f>
        <v>1667</v>
      </c>
      <c r="F30" s="22"/>
      <c r="G30" s="22"/>
      <c r="H30" s="8">
        <v>1</v>
      </c>
      <c r="I30" s="8">
        <v>1</v>
      </c>
      <c r="J30" s="29" t="s">
        <v>596</v>
      </c>
      <c r="K30" s="8">
        <v>1</v>
      </c>
    </row>
    <row r="31" spans="1:11" x14ac:dyDescent="0.25">
      <c r="A31" s="38" t="s">
        <v>19</v>
      </c>
      <c r="B31" s="39" t="s">
        <v>493</v>
      </c>
      <c r="C31" s="38" t="s">
        <v>38</v>
      </c>
      <c r="D31" s="38" t="s">
        <v>38</v>
      </c>
      <c r="E31" s="40">
        <v>1667</v>
      </c>
      <c r="H31" s="3"/>
      <c r="I31" s="3"/>
      <c r="K31" s="3"/>
    </row>
    <row r="32" spans="1:11" ht="25.5" x14ac:dyDescent="0.25">
      <c r="A32" s="20" t="s">
        <v>19</v>
      </c>
      <c r="B32" s="20" t="s">
        <v>493</v>
      </c>
      <c r="C32" s="1" t="s">
        <v>590</v>
      </c>
      <c r="D32" s="20"/>
      <c r="E32" s="17">
        <f>SUM(E33:E36)</f>
        <v>3829</v>
      </c>
      <c r="F32" s="22"/>
      <c r="G32" s="22"/>
      <c r="H32" s="8">
        <v>3</v>
      </c>
      <c r="I32" s="8">
        <v>3</v>
      </c>
      <c r="J32" s="29" t="s">
        <v>599</v>
      </c>
      <c r="K32" s="8">
        <v>3</v>
      </c>
    </row>
    <row r="33" spans="1:12" x14ac:dyDescent="0.25">
      <c r="A33" s="38" t="s">
        <v>19</v>
      </c>
      <c r="B33" s="39" t="s">
        <v>493</v>
      </c>
      <c r="C33" s="38" t="s">
        <v>40</v>
      </c>
      <c r="D33" s="38" t="s">
        <v>40</v>
      </c>
      <c r="E33" s="40">
        <v>2463</v>
      </c>
      <c r="H33" s="3"/>
      <c r="I33" s="5"/>
      <c r="K33" s="3"/>
    </row>
    <row r="34" spans="1:12" x14ac:dyDescent="0.25">
      <c r="A34" s="38" t="s">
        <v>19</v>
      </c>
      <c r="B34" s="39" t="s">
        <v>493</v>
      </c>
      <c r="C34" s="38" t="s">
        <v>40</v>
      </c>
      <c r="D34" s="38" t="s">
        <v>9</v>
      </c>
      <c r="E34" s="40">
        <v>228</v>
      </c>
      <c r="H34" s="3"/>
      <c r="I34" s="5"/>
      <c r="K34" s="3"/>
    </row>
    <row r="35" spans="1:12" x14ac:dyDescent="0.25">
      <c r="A35" s="38" t="s">
        <v>19</v>
      </c>
      <c r="B35" s="39" t="s">
        <v>493</v>
      </c>
      <c r="C35" s="38" t="s">
        <v>36</v>
      </c>
      <c r="D35" s="38" t="s">
        <v>36</v>
      </c>
      <c r="E35" s="40">
        <v>477</v>
      </c>
      <c r="H35" s="3"/>
      <c r="I35" s="5"/>
      <c r="K35" s="3"/>
    </row>
    <row r="36" spans="1:12" x14ac:dyDescent="0.25">
      <c r="A36" s="38" t="s">
        <v>19</v>
      </c>
      <c r="B36" s="39" t="s">
        <v>493</v>
      </c>
      <c r="C36" s="38" t="s">
        <v>37</v>
      </c>
      <c r="D36" s="38" t="s">
        <v>37</v>
      </c>
      <c r="E36" s="40">
        <v>661</v>
      </c>
      <c r="I36" s="5"/>
      <c r="K36" s="47"/>
    </row>
    <row r="37" spans="1:12" x14ac:dyDescent="0.25">
      <c r="A37" s="20" t="s">
        <v>19</v>
      </c>
      <c r="B37" s="20" t="s">
        <v>493</v>
      </c>
      <c r="C37" s="20" t="s">
        <v>41</v>
      </c>
      <c r="D37" s="20"/>
      <c r="E37" s="17">
        <f>E38</f>
        <v>2079</v>
      </c>
      <c r="F37" s="22"/>
      <c r="G37" s="22"/>
      <c r="H37" s="8">
        <v>2</v>
      </c>
      <c r="I37" s="8">
        <v>2</v>
      </c>
      <c r="J37" s="29" t="s">
        <v>597</v>
      </c>
      <c r="K37" s="8">
        <v>2</v>
      </c>
    </row>
    <row r="38" spans="1:12" x14ac:dyDescent="0.25">
      <c r="A38" s="38" t="s">
        <v>19</v>
      </c>
      <c r="B38" s="39" t="s">
        <v>493</v>
      </c>
      <c r="C38" s="38" t="s">
        <v>41</v>
      </c>
      <c r="D38" s="38" t="s">
        <v>41</v>
      </c>
      <c r="E38" s="40">
        <v>2079</v>
      </c>
      <c r="H38" s="3"/>
      <c r="I38" s="3"/>
      <c r="K38" s="3"/>
    </row>
    <row r="39" spans="1:12" x14ac:dyDescent="0.25">
      <c r="A39" s="20" t="s">
        <v>19</v>
      </c>
      <c r="B39" s="20" t="s">
        <v>493</v>
      </c>
      <c r="C39" s="20" t="s">
        <v>42</v>
      </c>
      <c r="D39" s="20"/>
      <c r="E39" s="17">
        <f>SUM(E40:E42)</f>
        <v>538</v>
      </c>
      <c r="F39" s="22"/>
      <c r="G39" s="22"/>
      <c r="H39" s="8">
        <v>1</v>
      </c>
      <c r="I39" s="8">
        <v>1</v>
      </c>
      <c r="J39" s="29" t="s">
        <v>594</v>
      </c>
      <c r="K39" s="8">
        <v>1</v>
      </c>
    </row>
    <row r="40" spans="1:12" x14ac:dyDescent="0.25">
      <c r="A40" s="38" t="s">
        <v>19</v>
      </c>
      <c r="B40" s="39" t="s">
        <v>493</v>
      </c>
      <c r="C40" s="38" t="s">
        <v>42</v>
      </c>
      <c r="D40" s="38" t="s">
        <v>42</v>
      </c>
      <c r="E40" s="40">
        <v>525</v>
      </c>
      <c r="F40" s="24" t="s">
        <v>551</v>
      </c>
      <c r="H40" s="15"/>
      <c r="I40" s="15"/>
      <c r="K40" s="15"/>
    </row>
    <row r="41" spans="1:12" x14ac:dyDescent="0.25">
      <c r="A41" s="38" t="s">
        <v>19</v>
      </c>
      <c r="B41" s="39" t="s">
        <v>493</v>
      </c>
      <c r="C41" s="38" t="s">
        <v>42</v>
      </c>
      <c r="D41" s="38" t="s">
        <v>43</v>
      </c>
      <c r="E41" s="40" t="s">
        <v>495</v>
      </c>
      <c r="H41" s="5"/>
      <c r="I41" s="15"/>
      <c r="K41" s="5"/>
    </row>
    <row r="42" spans="1:12" x14ac:dyDescent="0.25">
      <c r="A42" s="38" t="s">
        <v>19</v>
      </c>
      <c r="B42" s="39" t="s">
        <v>493</v>
      </c>
      <c r="C42" s="38" t="s">
        <v>42</v>
      </c>
      <c r="D42" s="38" t="s">
        <v>44</v>
      </c>
      <c r="E42" s="40">
        <v>13</v>
      </c>
      <c r="H42" s="5"/>
      <c r="I42" s="15"/>
      <c r="K42" s="5"/>
    </row>
    <row r="43" spans="1:12" x14ac:dyDescent="0.25">
      <c r="A43" s="38" t="s">
        <v>19</v>
      </c>
      <c r="B43" s="39" t="s">
        <v>493</v>
      </c>
      <c r="C43" s="38" t="s">
        <v>42</v>
      </c>
      <c r="D43" s="38" t="s">
        <v>565</v>
      </c>
      <c r="E43" s="40" t="s">
        <v>495</v>
      </c>
      <c r="F43" s="26"/>
      <c r="G43" s="60"/>
      <c r="H43" s="5"/>
      <c r="I43" s="3"/>
      <c r="K43" s="5"/>
    </row>
    <row r="44" spans="1:12" x14ac:dyDescent="0.25">
      <c r="A44" s="38" t="s">
        <v>19</v>
      </c>
      <c r="B44" s="39" t="s">
        <v>493</v>
      </c>
      <c r="C44" s="38" t="s">
        <v>42</v>
      </c>
      <c r="D44" s="38" t="s">
        <v>566</v>
      </c>
      <c r="E44" s="40" t="s">
        <v>495</v>
      </c>
      <c r="F44" s="26"/>
      <c r="G44" s="60"/>
      <c r="H44" s="5"/>
      <c r="I44" s="3"/>
      <c r="K44" s="5"/>
    </row>
    <row r="45" spans="1:12" x14ac:dyDescent="0.25">
      <c r="A45" s="34" t="s">
        <v>19</v>
      </c>
      <c r="B45" s="34" t="s">
        <v>7</v>
      </c>
      <c r="C45" s="19"/>
      <c r="D45" s="34"/>
      <c r="E45" s="35">
        <f>E46+E47+E50+E53+E56+E59+E63+E66+E69+E72+E75+E80+E83+E88+E95+E102+E91</f>
        <v>24512</v>
      </c>
      <c r="F45" s="21"/>
      <c r="G45" s="21"/>
      <c r="H45" s="65">
        <f>SUM(H46:H103)</f>
        <v>17</v>
      </c>
      <c r="I45" s="65">
        <f>SUM(I46:I103)</f>
        <v>18</v>
      </c>
      <c r="J45" s="66"/>
      <c r="K45" s="65"/>
      <c r="L45" s="66"/>
    </row>
    <row r="46" spans="1:12" x14ac:dyDescent="0.25">
      <c r="A46" s="20" t="s">
        <v>19</v>
      </c>
      <c r="B46" s="20" t="s">
        <v>7</v>
      </c>
      <c r="C46" s="20" t="s">
        <v>45</v>
      </c>
      <c r="D46" s="20"/>
      <c r="E46" s="17">
        <v>3744</v>
      </c>
      <c r="F46" s="22"/>
      <c r="G46" s="22"/>
      <c r="H46" s="37"/>
      <c r="I46" s="37"/>
      <c r="K46" s="37"/>
    </row>
    <row r="47" spans="1:12" x14ac:dyDescent="0.25">
      <c r="A47" s="20" t="s">
        <v>19</v>
      </c>
      <c r="B47" s="20" t="s">
        <v>7</v>
      </c>
      <c r="C47" s="20" t="s">
        <v>16</v>
      </c>
      <c r="D47" s="20"/>
      <c r="E47" s="17">
        <f>SUM(E48:E49)</f>
        <v>1561</v>
      </c>
      <c r="F47" s="22"/>
      <c r="G47" s="22"/>
      <c r="H47" s="8">
        <v>1</v>
      </c>
      <c r="I47" s="8">
        <v>1</v>
      </c>
      <c r="J47" s="29" t="s">
        <v>596</v>
      </c>
      <c r="K47" s="8">
        <v>1</v>
      </c>
    </row>
    <row r="48" spans="1:12" x14ac:dyDescent="0.25">
      <c r="A48" s="38" t="s">
        <v>19</v>
      </c>
      <c r="B48" s="39" t="s">
        <v>7</v>
      </c>
      <c r="C48" s="38" t="s">
        <v>16</v>
      </c>
      <c r="D48" s="38" t="s">
        <v>16</v>
      </c>
      <c r="E48" s="40">
        <v>1052</v>
      </c>
      <c r="F48" s="26"/>
      <c r="G48" s="44" t="s">
        <v>588</v>
      </c>
      <c r="H48" s="3"/>
      <c r="I48" s="3"/>
      <c r="K48" s="3"/>
    </row>
    <row r="49" spans="1:11" x14ac:dyDescent="0.25">
      <c r="A49" s="38" t="s">
        <v>19</v>
      </c>
      <c r="B49" s="39" t="s">
        <v>7</v>
      </c>
      <c r="C49" s="38" t="s">
        <v>16</v>
      </c>
      <c r="D49" s="38" t="s">
        <v>46</v>
      </c>
      <c r="E49" s="40">
        <v>509</v>
      </c>
      <c r="F49" s="26"/>
      <c r="H49" s="3"/>
      <c r="I49" s="3"/>
      <c r="K49" s="3"/>
    </row>
    <row r="50" spans="1:11" x14ac:dyDescent="0.25">
      <c r="A50" s="20" t="s">
        <v>19</v>
      </c>
      <c r="B50" s="20" t="s">
        <v>7</v>
      </c>
      <c r="C50" s="20" t="s">
        <v>525</v>
      </c>
      <c r="D50" s="20"/>
      <c r="E50" s="17">
        <f>SUM(E51:E52)</f>
        <v>1461</v>
      </c>
      <c r="F50" s="22"/>
      <c r="G50" s="22"/>
      <c r="H50" s="8">
        <v>1</v>
      </c>
      <c r="I50" s="8">
        <v>1</v>
      </c>
      <c r="J50" s="29" t="s">
        <v>592</v>
      </c>
      <c r="K50" s="8">
        <v>1</v>
      </c>
    </row>
    <row r="51" spans="1:11" x14ac:dyDescent="0.25">
      <c r="A51" s="38" t="s">
        <v>19</v>
      </c>
      <c r="B51" s="39" t="s">
        <v>7</v>
      </c>
      <c r="C51" s="38" t="s">
        <v>525</v>
      </c>
      <c r="D51" s="38" t="s">
        <v>47</v>
      </c>
      <c r="E51" s="40">
        <v>1090</v>
      </c>
      <c r="F51" s="26"/>
      <c r="G51" s="44" t="s">
        <v>588</v>
      </c>
      <c r="H51" s="3"/>
      <c r="I51" s="3"/>
      <c r="K51" s="3"/>
    </row>
    <row r="52" spans="1:11" x14ac:dyDescent="0.25">
      <c r="A52" s="38" t="s">
        <v>19</v>
      </c>
      <c r="B52" s="39" t="s">
        <v>7</v>
      </c>
      <c r="C52" s="38" t="s">
        <v>525</v>
      </c>
      <c r="D52" s="38" t="s">
        <v>48</v>
      </c>
      <c r="E52" s="40">
        <v>371</v>
      </c>
      <c r="F52" s="26"/>
      <c r="H52" s="3"/>
      <c r="I52" s="3"/>
      <c r="K52" s="3"/>
    </row>
    <row r="53" spans="1:11" x14ac:dyDescent="0.25">
      <c r="A53" s="20" t="s">
        <v>19</v>
      </c>
      <c r="B53" s="20" t="s">
        <v>7</v>
      </c>
      <c r="C53" s="20" t="s">
        <v>49</v>
      </c>
      <c r="D53" s="20"/>
      <c r="E53" s="17">
        <f>SUM(E54:E55)</f>
        <v>199</v>
      </c>
      <c r="F53" s="22"/>
      <c r="G53" s="22"/>
      <c r="H53" s="8">
        <v>1</v>
      </c>
      <c r="I53" s="8">
        <v>1</v>
      </c>
      <c r="J53" s="29" t="s">
        <v>593</v>
      </c>
      <c r="K53" s="8">
        <v>1</v>
      </c>
    </row>
    <row r="54" spans="1:11" x14ac:dyDescent="0.25">
      <c r="A54" s="38" t="s">
        <v>19</v>
      </c>
      <c r="B54" s="39" t="s">
        <v>7</v>
      </c>
      <c r="C54" s="38" t="s">
        <v>49</v>
      </c>
      <c r="D54" s="38" t="s">
        <v>49</v>
      </c>
      <c r="E54" s="40">
        <v>109</v>
      </c>
      <c r="G54" s="44" t="s">
        <v>588</v>
      </c>
      <c r="H54" s="3"/>
      <c r="I54" s="3"/>
      <c r="K54" s="3"/>
    </row>
    <row r="55" spans="1:11" x14ac:dyDescent="0.25">
      <c r="A55" s="38" t="s">
        <v>19</v>
      </c>
      <c r="B55" s="39" t="s">
        <v>7</v>
      </c>
      <c r="C55" s="38" t="s">
        <v>49</v>
      </c>
      <c r="D55" s="38" t="s">
        <v>50</v>
      </c>
      <c r="E55" s="40">
        <v>90</v>
      </c>
      <c r="H55" s="3"/>
      <c r="I55" s="3"/>
      <c r="K55" s="3"/>
    </row>
    <row r="56" spans="1:11" x14ac:dyDescent="0.25">
      <c r="A56" s="20" t="s">
        <v>19</v>
      </c>
      <c r="B56" s="20" t="s">
        <v>7</v>
      </c>
      <c r="C56" s="20" t="s">
        <v>527</v>
      </c>
      <c r="D56" s="20"/>
      <c r="E56" s="17">
        <f>SUM(E57:E58)</f>
        <v>1356</v>
      </c>
      <c r="F56" s="22"/>
      <c r="G56" s="22"/>
      <c r="H56" s="8">
        <v>1</v>
      </c>
      <c r="I56" s="8">
        <v>1</v>
      </c>
      <c r="J56" s="29" t="s">
        <v>595</v>
      </c>
      <c r="K56" s="8">
        <v>1</v>
      </c>
    </row>
    <row r="57" spans="1:11" x14ac:dyDescent="0.25">
      <c r="A57" s="38" t="s">
        <v>19</v>
      </c>
      <c r="B57" s="39" t="s">
        <v>7</v>
      </c>
      <c r="C57" s="38" t="s">
        <v>527</v>
      </c>
      <c r="D57" s="38" t="s">
        <v>527</v>
      </c>
      <c r="E57" s="40">
        <v>957</v>
      </c>
      <c r="F57" s="26"/>
      <c r="G57" s="44" t="s">
        <v>588</v>
      </c>
      <c r="H57" s="3"/>
      <c r="I57" s="3"/>
      <c r="K57" s="3"/>
    </row>
    <row r="58" spans="1:11" x14ac:dyDescent="0.25">
      <c r="A58" s="38" t="s">
        <v>19</v>
      </c>
      <c r="B58" s="39" t="s">
        <v>7</v>
      </c>
      <c r="C58" s="38" t="s">
        <v>527</v>
      </c>
      <c r="D58" s="38" t="s">
        <v>51</v>
      </c>
      <c r="E58" s="40">
        <v>399</v>
      </c>
      <c r="F58" s="26"/>
      <c r="H58" s="3"/>
      <c r="I58" s="3"/>
      <c r="K58" s="3"/>
    </row>
    <row r="59" spans="1:11" x14ac:dyDescent="0.25">
      <c r="A59" s="20" t="s">
        <v>19</v>
      </c>
      <c r="B59" s="20" t="s">
        <v>7</v>
      </c>
      <c r="C59" s="20" t="s">
        <v>52</v>
      </c>
      <c r="D59" s="20"/>
      <c r="E59" s="17">
        <f>SUM(E60:E62)</f>
        <v>1757</v>
      </c>
      <c r="F59" s="22"/>
      <c r="G59" s="22"/>
      <c r="H59" s="8">
        <v>1</v>
      </c>
      <c r="I59" s="8">
        <v>1</v>
      </c>
      <c r="J59" s="29" t="s">
        <v>596</v>
      </c>
      <c r="K59" s="8">
        <v>1</v>
      </c>
    </row>
    <row r="60" spans="1:11" x14ac:dyDescent="0.25">
      <c r="A60" s="38" t="s">
        <v>19</v>
      </c>
      <c r="B60" s="39" t="s">
        <v>7</v>
      </c>
      <c r="C60" s="38" t="s">
        <v>52</v>
      </c>
      <c r="D60" s="38" t="s">
        <v>52</v>
      </c>
      <c r="E60" s="40">
        <v>1041</v>
      </c>
      <c r="F60" s="26"/>
      <c r="G60" s="44" t="s">
        <v>588</v>
      </c>
      <c r="H60" s="3"/>
      <c r="I60" s="3"/>
      <c r="K60" s="3"/>
    </row>
    <row r="61" spans="1:11" x14ac:dyDescent="0.25">
      <c r="A61" s="38" t="s">
        <v>19</v>
      </c>
      <c r="B61" s="39" t="s">
        <v>7</v>
      </c>
      <c r="C61" s="38" t="s">
        <v>52</v>
      </c>
      <c r="D61" s="38" t="s">
        <v>53</v>
      </c>
      <c r="E61" s="40">
        <v>654</v>
      </c>
      <c r="F61" s="26"/>
      <c r="H61" s="3"/>
      <c r="I61" s="3"/>
      <c r="K61" s="3"/>
    </row>
    <row r="62" spans="1:11" x14ac:dyDescent="0.25">
      <c r="A62" s="38" t="s">
        <v>19</v>
      </c>
      <c r="B62" s="39" t="s">
        <v>7</v>
      </c>
      <c r="C62" s="38" t="s">
        <v>52</v>
      </c>
      <c r="D62" s="38" t="s">
        <v>54</v>
      </c>
      <c r="E62" s="40">
        <v>62</v>
      </c>
      <c r="F62" s="26"/>
      <c r="H62" s="3"/>
      <c r="I62" s="3"/>
      <c r="K62" s="3"/>
    </row>
    <row r="63" spans="1:11" x14ac:dyDescent="0.25">
      <c r="A63" s="20" t="s">
        <v>19</v>
      </c>
      <c r="B63" s="20" t="s">
        <v>7</v>
      </c>
      <c r="C63" s="20" t="s">
        <v>55</v>
      </c>
      <c r="D63" s="20"/>
      <c r="E63" s="17">
        <f>SUM(E64:E65)</f>
        <v>1132</v>
      </c>
      <c r="F63" s="22"/>
      <c r="G63" s="22"/>
      <c r="H63" s="8">
        <v>1</v>
      </c>
      <c r="I63" s="8">
        <v>1</v>
      </c>
      <c r="J63" s="29" t="s">
        <v>595</v>
      </c>
      <c r="K63" s="8">
        <v>1</v>
      </c>
    </row>
    <row r="64" spans="1:11" x14ac:dyDescent="0.25">
      <c r="A64" s="38" t="s">
        <v>19</v>
      </c>
      <c r="B64" s="39" t="s">
        <v>7</v>
      </c>
      <c r="C64" s="38" t="s">
        <v>55</v>
      </c>
      <c r="D64" s="38" t="s">
        <v>55</v>
      </c>
      <c r="E64" s="40">
        <v>910</v>
      </c>
      <c r="F64" s="26"/>
      <c r="G64" s="44" t="s">
        <v>588</v>
      </c>
      <c r="H64" s="3"/>
      <c r="I64" s="3"/>
      <c r="K64" s="3"/>
    </row>
    <row r="65" spans="1:11" x14ac:dyDescent="0.25">
      <c r="A65" s="38" t="s">
        <v>19</v>
      </c>
      <c r="B65" s="39" t="s">
        <v>7</v>
      </c>
      <c r="C65" s="38" t="s">
        <v>55</v>
      </c>
      <c r="D65" s="38" t="s">
        <v>56</v>
      </c>
      <c r="E65" s="40">
        <v>222</v>
      </c>
      <c r="F65" s="26"/>
      <c r="H65" s="3"/>
      <c r="I65" s="3"/>
      <c r="K65" s="3"/>
    </row>
    <row r="66" spans="1:11" x14ac:dyDescent="0.25">
      <c r="A66" s="20" t="s">
        <v>19</v>
      </c>
      <c r="B66" s="20" t="s">
        <v>7</v>
      </c>
      <c r="C66" s="20" t="s">
        <v>57</v>
      </c>
      <c r="D66" s="20"/>
      <c r="E66" s="17">
        <f>SUM(E67:E68)</f>
        <v>1869</v>
      </c>
      <c r="F66" s="22"/>
      <c r="G66" s="22"/>
      <c r="H66" s="8">
        <v>1</v>
      </c>
      <c r="I66" s="8">
        <v>1</v>
      </c>
      <c r="J66" s="29" t="s">
        <v>596</v>
      </c>
      <c r="K66" s="8">
        <v>1</v>
      </c>
    </row>
    <row r="67" spans="1:11" x14ac:dyDescent="0.25">
      <c r="A67" s="38" t="s">
        <v>19</v>
      </c>
      <c r="B67" s="39" t="s">
        <v>7</v>
      </c>
      <c r="C67" s="38" t="s">
        <v>57</v>
      </c>
      <c r="D67" s="38" t="s">
        <v>57</v>
      </c>
      <c r="E67" s="40">
        <v>971</v>
      </c>
      <c r="F67" s="26"/>
      <c r="G67" s="44" t="s">
        <v>588</v>
      </c>
      <c r="H67" s="3"/>
      <c r="I67" s="3"/>
      <c r="K67" s="3"/>
    </row>
    <row r="68" spans="1:11" x14ac:dyDescent="0.25">
      <c r="A68" s="38" t="s">
        <v>19</v>
      </c>
      <c r="B68" s="39" t="s">
        <v>7</v>
      </c>
      <c r="C68" s="38" t="s">
        <v>57</v>
      </c>
      <c r="D68" s="38" t="s">
        <v>58</v>
      </c>
      <c r="E68" s="40">
        <v>898</v>
      </c>
      <c r="F68" s="26"/>
      <c r="H68" s="3"/>
      <c r="I68" s="3"/>
      <c r="K68" s="3"/>
    </row>
    <row r="69" spans="1:11" x14ac:dyDescent="0.25">
      <c r="A69" s="20" t="s">
        <v>19</v>
      </c>
      <c r="B69" s="20" t="s">
        <v>7</v>
      </c>
      <c r="C69" s="20" t="s">
        <v>63</v>
      </c>
      <c r="D69" s="20"/>
      <c r="E69" s="17">
        <v>790</v>
      </c>
      <c r="F69" s="22"/>
      <c r="G69" s="22"/>
      <c r="H69" s="8">
        <v>1</v>
      </c>
      <c r="I69" s="8">
        <v>1</v>
      </c>
      <c r="J69" s="29" t="s">
        <v>594</v>
      </c>
      <c r="K69" s="8">
        <v>1</v>
      </c>
    </row>
    <row r="70" spans="1:11" x14ac:dyDescent="0.25">
      <c r="A70" s="38" t="s">
        <v>19</v>
      </c>
      <c r="B70" s="39" t="s">
        <v>7</v>
      </c>
      <c r="C70" s="38" t="s">
        <v>63</v>
      </c>
      <c r="D70" s="38" t="s">
        <v>63</v>
      </c>
      <c r="E70" s="40">
        <v>782</v>
      </c>
      <c r="G70" s="44" t="s">
        <v>588</v>
      </c>
      <c r="H70" s="3"/>
      <c r="I70" s="3"/>
      <c r="K70" s="3"/>
    </row>
    <row r="71" spans="1:11" x14ac:dyDescent="0.25">
      <c r="A71" s="38" t="s">
        <v>19</v>
      </c>
      <c r="B71" s="39" t="s">
        <v>7</v>
      </c>
      <c r="C71" s="38" t="s">
        <v>63</v>
      </c>
      <c r="D71" s="38" t="s">
        <v>497</v>
      </c>
      <c r="E71" s="40" t="s">
        <v>495</v>
      </c>
      <c r="H71" s="3"/>
      <c r="I71" s="3"/>
      <c r="K71" s="3"/>
    </row>
    <row r="72" spans="1:11" x14ac:dyDescent="0.25">
      <c r="A72" s="20" t="s">
        <v>19</v>
      </c>
      <c r="B72" s="20" t="s">
        <v>7</v>
      </c>
      <c r="C72" s="20" t="s">
        <v>64</v>
      </c>
      <c r="D72" s="20"/>
      <c r="E72" s="17">
        <f>SUM(E73:E74)</f>
        <v>1441</v>
      </c>
      <c r="F72" s="22"/>
      <c r="G72" s="22"/>
      <c r="H72" s="8">
        <v>1</v>
      </c>
      <c r="I72" s="8">
        <v>1</v>
      </c>
      <c r="J72" s="29" t="s">
        <v>595</v>
      </c>
      <c r="K72" s="8">
        <v>1</v>
      </c>
    </row>
    <row r="73" spans="1:11" x14ac:dyDescent="0.25">
      <c r="A73" s="38" t="s">
        <v>19</v>
      </c>
      <c r="B73" s="39" t="s">
        <v>7</v>
      </c>
      <c r="C73" s="38" t="s">
        <v>64</v>
      </c>
      <c r="D73" s="38" t="s">
        <v>64</v>
      </c>
      <c r="E73" s="40">
        <v>1321</v>
      </c>
      <c r="F73" s="26"/>
      <c r="G73" s="44" t="s">
        <v>588</v>
      </c>
      <c r="H73" s="3"/>
      <c r="I73" s="3"/>
      <c r="K73" s="3"/>
    </row>
    <row r="74" spans="1:11" x14ac:dyDescent="0.25">
      <c r="A74" s="38" t="s">
        <v>19</v>
      </c>
      <c r="B74" s="39" t="s">
        <v>7</v>
      </c>
      <c r="C74" s="38" t="s">
        <v>64</v>
      </c>
      <c r="D74" s="38" t="s">
        <v>18</v>
      </c>
      <c r="E74" s="40">
        <v>120</v>
      </c>
      <c r="F74" s="26"/>
      <c r="H74" s="3"/>
      <c r="I74" s="3"/>
      <c r="K74" s="3"/>
    </row>
    <row r="75" spans="1:11" x14ac:dyDescent="0.25">
      <c r="A75" s="20" t="s">
        <v>19</v>
      </c>
      <c r="B75" s="20" t="s">
        <v>7</v>
      </c>
      <c r="C75" s="1" t="s">
        <v>526</v>
      </c>
      <c r="D75" s="20"/>
      <c r="E75" s="17">
        <f>SUM(E76:E79)</f>
        <v>1279</v>
      </c>
      <c r="F75" s="22"/>
      <c r="G75" s="22"/>
      <c r="H75" s="8">
        <v>1</v>
      </c>
      <c r="I75" s="8">
        <v>2</v>
      </c>
      <c r="J75" s="29" t="s">
        <v>595</v>
      </c>
      <c r="K75" s="8">
        <v>1</v>
      </c>
    </row>
    <row r="76" spans="1:11" x14ac:dyDescent="0.25">
      <c r="A76" s="38" t="s">
        <v>19</v>
      </c>
      <c r="B76" s="39" t="s">
        <v>7</v>
      </c>
      <c r="C76" s="38" t="s">
        <v>65</v>
      </c>
      <c r="D76" s="38" t="s">
        <v>65</v>
      </c>
      <c r="E76" s="40">
        <v>405</v>
      </c>
      <c r="G76" s="25" t="s">
        <v>503</v>
      </c>
      <c r="H76" s="3"/>
      <c r="I76" s="3"/>
      <c r="K76" s="3"/>
    </row>
    <row r="77" spans="1:11" x14ac:dyDescent="0.25">
      <c r="A77" s="38" t="s">
        <v>19</v>
      </c>
      <c r="B77" s="39" t="s">
        <v>7</v>
      </c>
      <c r="C77" s="38" t="s">
        <v>65</v>
      </c>
      <c r="D77" s="38" t="s">
        <v>66</v>
      </c>
      <c r="E77" s="40">
        <v>276</v>
      </c>
      <c r="H77" s="3"/>
      <c r="I77" s="3"/>
      <c r="K77" s="3"/>
    </row>
    <row r="78" spans="1:11" x14ac:dyDescent="0.25">
      <c r="A78" s="38" t="s">
        <v>19</v>
      </c>
      <c r="B78" s="39" t="s">
        <v>7</v>
      </c>
      <c r="C78" s="38" t="s">
        <v>71</v>
      </c>
      <c r="D78" s="38" t="s">
        <v>71</v>
      </c>
      <c r="E78" s="40">
        <v>375</v>
      </c>
      <c r="F78" s="26"/>
      <c r="G78" s="44" t="s">
        <v>588</v>
      </c>
      <c r="H78" s="3"/>
      <c r="I78" s="3"/>
      <c r="K78" s="3"/>
    </row>
    <row r="79" spans="1:11" x14ac:dyDescent="0.25">
      <c r="A79" s="38" t="s">
        <v>19</v>
      </c>
      <c r="B79" s="39" t="s">
        <v>7</v>
      </c>
      <c r="C79" s="38" t="s">
        <v>71</v>
      </c>
      <c r="D79" s="38" t="s">
        <v>72</v>
      </c>
      <c r="E79" s="40">
        <v>223</v>
      </c>
      <c r="F79" s="26"/>
      <c r="K79" s="47"/>
    </row>
    <row r="80" spans="1:11" x14ac:dyDescent="0.25">
      <c r="A80" s="20" t="s">
        <v>19</v>
      </c>
      <c r="B80" s="20" t="s">
        <v>7</v>
      </c>
      <c r="C80" s="1" t="s">
        <v>528</v>
      </c>
      <c r="D80" s="20"/>
      <c r="E80" s="17">
        <f>SUM(E81:E82)</f>
        <v>1120</v>
      </c>
      <c r="F80" s="22"/>
      <c r="G80" s="22"/>
      <c r="H80" s="8">
        <v>1</v>
      </c>
      <c r="I80" s="8">
        <v>1</v>
      </c>
      <c r="J80" s="29" t="s">
        <v>595</v>
      </c>
      <c r="K80" s="8">
        <v>1</v>
      </c>
    </row>
    <row r="81" spans="1:11" x14ac:dyDescent="0.25">
      <c r="A81" s="38" t="s">
        <v>19</v>
      </c>
      <c r="B81" s="39" t="s">
        <v>7</v>
      </c>
      <c r="C81" s="38" t="s">
        <v>67</v>
      </c>
      <c r="D81" s="38" t="s">
        <v>67</v>
      </c>
      <c r="E81" s="40">
        <v>702</v>
      </c>
      <c r="F81" s="26"/>
      <c r="G81" s="44" t="s">
        <v>588</v>
      </c>
      <c r="H81" s="48"/>
      <c r="I81" s="48"/>
      <c r="K81" s="48"/>
    </row>
    <row r="82" spans="1:11" x14ac:dyDescent="0.25">
      <c r="A82" s="38" t="s">
        <v>19</v>
      </c>
      <c r="B82" s="39" t="s">
        <v>7</v>
      </c>
      <c r="C82" s="38" t="s">
        <v>80</v>
      </c>
      <c r="D82" s="38" t="s">
        <v>80</v>
      </c>
      <c r="E82" s="40">
        <v>418</v>
      </c>
      <c r="F82" s="26"/>
      <c r="G82" s="44" t="s">
        <v>588</v>
      </c>
      <c r="K82" s="47"/>
    </row>
    <row r="83" spans="1:11" x14ac:dyDescent="0.25">
      <c r="A83" s="20" t="s">
        <v>19</v>
      </c>
      <c r="B83" s="20" t="s">
        <v>7</v>
      </c>
      <c r="C83" s="20" t="s">
        <v>68</v>
      </c>
      <c r="D83" s="20"/>
      <c r="E83" s="17">
        <f>SUM(E84:E87)</f>
        <v>1270</v>
      </c>
      <c r="F83" s="22"/>
      <c r="G83" s="22"/>
      <c r="H83" s="8">
        <v>1</v>
      </c>
      <c r="I83" s="8">
        <v>1</v>
      </c>
      <c r="J83" s="29" t="s">
        <v>595</v>
      </c>
      <c r="K83" s="8">
        <v>1</v>
      </c>
    </row>
    <row r="84" spans="1:11" x14ac:dyDescent="0.25">
      <c r="A84" s="38" t="s">
        <v>19</v>
      </c>
      <c r="B84" s="39" t="s">
        <v>7</v>
      </c>
      <c r="C84" s="38" t="s">
        <v>68</v>
      </c>
      <c r="D84" s="38" t="s">
        <v>68</v>
      </c>
      <c r="E84" s="40">
        <v>584</v>
      </c>
      <c r="F84" s="26"/>
      <c r="G84" s="44" t="s">
        <v>588</v>
      </c>
      <c r="H84" s="45"/>
      <c r="I84" s="3"/>
      <c r="K84" s="45"/>
    </row>
    <row r="85" spans="1:11" x14ac:dyDescent="0.25">
      <c r="A85" s="38" t="s">
        <v>19</v>
      </c>
      <c r="B85" s="39" t="s">
        <v>7</v>
      </c>
      <c r="C85" s="38" t="s">
        <v>68</v>
      </c>
      <c r="D85" s="38" t="s">
        <v>69</v>
      </c>
      <c r="E85" s="40">
        <v>146</v>
      </c>
      <c r="F85" s="26"/>
      <c r="H85" s="5"/>
      <c r="I85" s="3"/>
      <c r="K85" s="5"/>
    </row>
    <row r="86" spans="1:11" x14ac:dyDescent="0.25">
      <c r="A86" s="38" t="s">
        <v>19</v>
      </c>
      <c r="B86" s="39" t="s">
        <v>7</v>
      </c>
      <c r="C86" s="38" t="s">
        <v>68</v>
      </c>
      <c r="D86" s="38" t="s">
        <v>557</v>
      </c>
      <c r="E86" s="40">
        <v>140</v>
      </c>
      <c r="F86" s="26"/>
      <c r="H86" s="5"/>
      <c r="I86" s="3"/>
      <c r="K86" s="5"/>
    </row>
    <row r="87" spans="1:11" x14ac:dyDescent="0.25">
      <c r="A87" s="38" t="s">
        <v>19</v>
      </c>
      <c r="B87" s="39" t="s">
        <v>7</v>
      </c>
      <c r="C87" s="38" t="s">
        <v>68</v>
      </c>
      <c r="D87" s="38" t="s">
        <v>70</v>
      </c>
      <c r="E87" s="40">
        <v>400</v>
      </c>
      <c r="F87" s="26"/>
      <c r="H87" s="5"/>
      <c r="I87" s="3"/>
      <c r="K87" s="5"/>
    </row>
    <row r="88" spans="1:11" x14ac:dyDescent="0.25">
      <c r="A88" s="20" t="s">
        <v>19</v>
      </c>
      <c r="B88" s="20" t="s">
        <v>7</v>
      </c>
      <c r="C88" s="20" t="s">
        <v>73</v>
      </c>
      <c r="D88" s="20"/>
      <c r="E88" s="17">
        <f>SUM(E89:E90)</f>
        <v>663</v>
      </c>
      <c r="F88" s="22"/>
      <c r="G88" s="22"/>
      <c r="H88" s="8">
        <v>1</v>
      </c>
      <c r="I88" s="8">
        <v>1</v>
      </c>
      <c r="J88" s="29" t="s">
        <v>594</v>
      </c>
      <c r="K88" s="8">
        <v>1</v>
      </c>
    </row>
    <row r="89" spans="1:11" x14ac:dyDescent="0.25">
      <c r="A89" s="38" t="s">
        <v>19</v>
      </c>
      <c r="B89" s="39" t="s">
        <v>7</v>
      </c>
      <c r="C89" s="38" t="s">
        <v>73</v>
      </c>
      <c r="D89" s="38" t="s">
        <v>73</v>
      </c>
      <c r="E89" s="40">
        <v>663</v>
      </c>
      <c r="G89" s="44" t="s">
        <v>588</v>
      </c>
      <c r="H89" s="3"/>
      <c r="I89" s="3"/>
      <c r="K89" s="3"/>
    </row>
    <row r="90" spans="1:11" x14ac:dyDescent="0.25">
      <c r="A90" s="38" t="s">
        <v>19</v>
      </c>
      <c r="B90" s="39" t="s">
        <v>7</v>
      </c>
      <c r="C90" s="38" t="s">
        <v>73</v>
      </c>
      <c r="D90" s="38" t="s">
        <v>74</v>
      </c>
      <c r="E90" s="40">
        <v>0</v>
      </c>
      <c r="H90" s="3"/>
      <c r="I90" s="3"/>
      <c r="K90" s="3"/>
    </row>
    <row r="91" spans="1:11" x14ac:dyDescent="0.25">
      <c r="A91" s="20" t="s">
        <v>19</v>
      </c>
      <c r="B91" s="20" t="s">
        <v>7</v>
      </c>
      <c r="C91" s="20" t="s">
        <v>75</v>
      </c>
      <c r="D91" s="20"/>
      <c r="E91" s="17">
        <f>SUM(E92:E94)</f>
        <v>641</v>
      </c>
      <c r="F91" s="22"/>
      <c r="G91" s="22"/>
      <c r="H91" s="8">
        <v>1</v>
      </c>
      <c r="I91" s="8">
        <v>1</v>
      </c>
      <c r="J91" s="29" t="s">
        <v>594</v>
      </c>
      <c r="K91" s="8">
        <v>1</v>
      </c>
    </row>
    <row r="92" spans="1:11" x14ac:dyDescent="0.25">
      <c r="A92" s="38" t="s">
        <v>19</v>
      </c>
      <c r="B92" s="39" t="s">
        <v>7</v>
      </c>
      <c r="C92" s="38" t="s">
        <v>75</v>
      </c>
      <c r="D92" s="38" t="s">
        <v>75</v>
      </c>
      <c r="E92" s="40">
        <v>445</v>
      </c>
      <c r="G92" s="44" t="s">
        <v>588</v>
      </c>
      <c r="H92" s="3"/>
      <c r="I92" s="3"/>
      <c r="K92" s="3"/>
    </row>
    <row r="93" spans="1:11" x14ac:dyDescent="0.25">
      <c r="A93" s="38" t="s">
        <v>19</v>
      </c>
      <c r="B93" s="39" t="s">
        <v>7</v>
      </c>
      <c r="C93" s="38" t="s">
        <v>75</v>
      </c>
      <c r="D93" s="38" t="s">
        <v>76</v>
      </c>
      <c r="E93" s="40">
        <v>109</v>
      </c>
      <c r="H93" s="3"/>
      <c r="I93" s="3"/>
      <c r="K93" s="3"/>
    </row>
    <row r="94" spans="1:11" x14ac:dyDescent="0.25">
      <c r="A94" s="38" t="s">
        <v>19</v>
      </c>
      <c r="B94" s="39" t="s">
        <v>7</v>
      </c>
      <c r="C94" s="38" t="s">
        <v>75</v>
      </c>
      <c r="D94" s="38" t="s">
        <v>558</v>
      </c>
      <c r="E94" s="40">
        <v>87</v>
      </c>
      <c r="H94" s="3"/>
      <c r="I94" s="3"/>
      <c r="K94" s="3"/>
    </row>
    <row r="95" spans="1:11" ht="25.5" x14ac:dyDescent="0.25">
      <c r="A95" s="20" t="s">
        <v>19</v>
      </c>
      <c r="B95" s="20" t="s">
        <v>7</v>
      </c>
      <c r="C95" s="1" t="s">
        <v>523</v>
      </c>
      <c r="D95" s="20"/>
      <c r="E95" s="17">
        <f>SUM(E96:E101)</f>
        <v>3094</v>
      </c>
      <c r="F95" s="22"/>
      <c r="G95" s="22"/>
      <c r="H95" s="8">
        <v>2</v>
      </c>
      <c r="I95" s="8">
        <v>2</v>
      </c>
      <c r="J95" s="29" t="s">
        <v>599</v>
      </c>
      <c r="K95" s="8">
        <v>2</v>
      </c>
    </row>
    <row r="96" spans="1:11" x14ac:dyDescent="0.25">
      <c r="A96" s="38" t="s">
        <v>19</v>
      </c>
      <c r="B96" s="39" t="s">
        <v>7</v>
      </c>
      <c r="C96" s="38" t="s">
        <v>77</v>
      </c>
      <c r="D96" s="38" t="s">
        <v>77</v>
      </c>
      <c r="E96" s="40">
        <v>1307</v>
      </c>
      <c r="F96" s="26"/>
      <c r="G96" s="44" t="s">
        <v>588</v>
      </c>
      <c r="H96" s="3"/>
      <c r="I96" s="3"/>
      <c r="K96" s="3"/>
    </row>
    <row r="97" spans="1:11" x14ac:dyDescent="0.25">
      <c r="A97" s="38" t="s">
        <v>19</v>
      </c>
      <c r="B97" s="39" t="s">
        <v>7</v>
      </c>
      <c r="C97" s="38" t="s">
        <v>77</v>
      </c>
      <c r="D97" s="38" t="s">
        <v>78</v>
      </c>
      <c r="E97" s="40">
        <v>376</v>
      </c>
      <c r="F97" s="26"/>
      <c r="H97" s="3"/>
      <c r="I97" s="3"/>
      <c r="K97" s="3"/>
    </row>
    <row r="98" spans="1:11" x14ac:dyDescent="0.25">
      <c r="A98" s="38" t="s">
        <v>19</v>
      </c>
      <c r="B98" s="39" t="s">
        <v>7</v>
      </c>
      <c r="C98" s="38" t="s">
        <v>59</v>
      </c>
      <c r="D98" s="38" t="s">
        <v>59</v>
      </c>
      <c r="E98" s="40">
        <v>413</v>
      </c>
      <c r="G98" s="44" t="s">
        <v>588</v>
      </c>
      <c r="H98" s="3"/>
      <c r="I98" s="3"/>
      <c r="K98" s="3"/>
    </row>
    <row r="99" spans="1:11" x14ac:dyDescent="0.25">
      <c r="A99" s="38" t="s">
        <v>19</v>
      </c>
      <c r="B99" s="39" t="s">
        <v>7</v>
      </c>
      <c r="C99" s="38" t="s">
        <v>59</v>
      </c>
      <c r="D99" s="38" t="s">
        <v>60</v>
      </c>
      <c r="E99" s="40">
        <v>418</v>
      </c>
      <c r="H99" s="3"/>
      <c r="I99" s="3"/>
      <c r="K99" s="3"/>
    </row>
    <row r="100" spans="1:11" x14ac:dyDescent="0.25">
      <c r="A100" s="38" t="s">
        <v>19</v>
      </c>
      <c r="B100" s="39" t="s">
        <v>7</v>
      </c>
      <c r="C100" s="38" t="s">
        <v>524</v>
      </c>
      <c r="D100" s="38" t="s">
        <v>61</v>
      </c>
      <c r="E100" s="40">
        <v>282</v>
      </c>
      <c r="G100" s="44" t="s">
        <v>588</v>
      </c>
      <c r="K100" s="47"/>
    </row>
    <row r="101" spans="1:11" x14ac:dyDescent="0.25">
      <c r="A101" s="38" t="s">
        <v>19</v>
      </c>
      <c r="B101" s="39" t="s">
        <v>7</v>
      </c>
      <c r="C101" s="38" t="s">
        <v>524</v>
      </c>
      <c r="D101" s="38" t="s">
        <v>62</v>
      </c>
      <c r="E101" s="40">
        <v>298</v>
      </c>
      <c r="K101" s="47"/>
    </row>
    <row r="102" spans="1:11" x14ac:dyDescent="0.25">
      <c r="A102" s="20" t="s">
        <v>19</v>
      </c>
      <c r="B102" s="20" t="s">
        <v>7</v>
      </c>
      <c r="C102" s="20" t="s">
        <v>79</v>
      </c>
      <c r="D102" s="20"/>
      <c r="E102" s="17">
        <f>E103</f>
        <v>1135</v>
      </c>
      <c r="F102" s="22"/>
      <c r="G102" s="22"/>
      <c r="H102" s="8">
        <v>1</v>
      </c>
      <c r="I102" s="8">
        <v>1</v>
      </c>
      <c r="J102" s="29" t="s">
        <v>595</v>
      </c>
      <c r="K102" s="8">
        <v>1</v>
      </c>
    </row>
    <row r="103" spans="1:11" x14ac:dyDescent="0.25">
      <c r="A103" s="38" t="s">
        <v>19</v>
      </c>
      <c r="B103" s="39" t="s">
        <v>7</v>
      </c>
      <c r="C103" s="38" t="s">
        <v>79</v>
      </c>
      <c r="D103" s="38" t="s">
        <v>79</v>
      </c>
      <c r="E103" s="40">
        <v>1135</v>
      </c>
      <c r="F103" s="26"/>
      <c r="G103" s="44" t="s">
        <v>588</v>
      </c>
      <c r="H103" s="3"/>
      <c r="I103" s="3"/>
      <c r="K103" s="3"/>
    </row>
    <row r="104" spans="1:11" x14ac:dyDescent="0.25">
      <c r="A104" s="34" t="s">
        <v>19</v>
      </c>
      <c r="B104" s="34" t="s">
        <v>506</v>
      </c>
      <c r="C104" s="19"/>
      <c r="D104" s="34"/>
      <c r="E104" s="35">
        <f>E105+E106+E113+E116+E119+E121+E124+E127+E135+E138+E140+E145+E147+E152+E156+E163+E168+E172</f>
        <v>57628</v>
      </c>
      <c r="F104" s="21"/>
      <c r="G104" s="21"/>
      <c r="H104" s="36">
        <f>SUM(H105:H181)</f>
        <v>25</v>
      </c>
      <c r="I104" s="36">
        <f>SUM(I105:I181)</f>
        <v>29</v>
      </c>
      <c r="K104" s="36"/>
    </row>
    <row r="105" spans="1:11" x14ac:dyDescent="0.25">
      <c r="A105" s="20" t="s">
        <v>19</v>
      </c>
      <c r="B105" s="20" t="s">
        <v>506</v>
      </c>
      <c r="C105" s="20" t="s">
        <v>81</v>
      </c>
      <c r="D105" s="20"/>
      <c r="E105" s="17">
        <v>20814</v>
      </c>
      <c r="F105" s="22"/>
      <c r="G105" s="22"/>
      <c r="H105" s="17"/>
      <c r="I105" s="17"/>
      <c r="K105" s="17"/>
    </row>
    <row r="106" spans="1:11" x14ac:dyDescent="0.25">
      <c r="A106" s="20" t="s">
        <v>19</v>
      </c>
      <c r="B106" s="20" t="s">
        <v>506</v>
      </c>
      <c r="C106" s="20" t="s">
        <v>516</v>
      </c>
      <c r="D106" s="20"/>
      <c r="E106" s="17">
        <f>SUM(E107:E112)</f>
        <v>1145</v>
      </c>
      <c r="F106" s="22"/>
      <c r="G106" s="22"/>
      <c r="H106" s="8">
        <v>1</v>
      </c>
      <c r="I106" s="8">
        <v>1</v>
      </c>
      <c r="J106" s="29" t="s">
        <v>595</v>
      </c>
      <c r="K106" s="8">
        <v>1</v>
      </c>
    </row>
    <row r="107" spans="1:11" x14ac:dyDescent="0.25">
      <c r="A107" s="38" t="s">
        <v>19</v>
      </c>
      <c r="B107" s="39" t="s">
        <v>506</v>
      </c>
      <c r="C107" s="38" t="s">
        <v>516</v>
      </c>
      <c r="D107" s="38" t="s">
        <v>82</v>
      </c>
      <c r="E107" s="40">
        <v>235</v>
      </c>
      <c r="G107" s="44" t="s">
        <v>588</v>
      </c>
      <c r="H107" s="3"/>
      <c r="I107" s="3"/>
      <c r="K107" s="3"/>
    </row>
    <row r="108" spans="1:11" x14ac:dyDescent="0.25">
      <c r="A108" s="38" t="s">
        <v>19</v>
      </c>
      <c r="B108" s="39" t="s">
        <v>506</v>
      </c>
      <c r="C108" s="38" t="s">
        <v>516</v>
      </c>
      <c r="D108" s="38" t="s">
        <v>83</v>
      </c>
      <c r="E108" s="40">
        <v>397</v>
      </c>
      <c r="H108" s="3"/>
      <c r="I108" s="3"/>
      <c r="K108" s="3"/>
    </row>
    <row r="109" spans="1:11" x14ac:dyDescent="0.25">
      <c r="A109" s="38" t="s">
        <v>19</v>
      </c>
      <c r="B109" s="39" t="s">
        <v>506</v>
      </c>
      <c r="C109" s="38" t="s">
        <v>516</v>
      </c>
      <c r="D109" s="38" t="s">
        <v>84</v>
      </c>
      <c r="E109" s="40">
        <v>271</v>
      </c>
      <c r="H109" s="3"/>
      <c r="I109" s="3"/>
      <c r="K109" s="3"/>
    </row>
    <row r="110" spans="1:11" x14ac:dyDescent="0.25">
      <c r="A110" s="38" t="s">
        <v>19</v>
      </c>
      <c r="B110" s="39" t="s">
        <v>506</v>
      </c>
      <c r="C110" s="38" t="s">
        <v>516</v>
      </c>
      <c r="D110" s="38" t="s">
        <v>85</v>
      </c>
      <c r="E110" s="40">
        <v>63</v>
      </c>
      <c r="H110" s="3"/>
      <c r="I110" s="3"/>
      <c r="K110" s="3"/>
    </row>
    <row r="111" spans="1:11" x14ac:dyDescent="0.25">
      <c r="A111" s="38" t="s">
        <v>19</v>
      </c>
      <c r="B111" s="39" t="s">
        <v>506</v>
      </c>
      <c r="C111" s="38" t="s">
        <v>516</v>
      </c>
      <c r="D111" s="38" t="s">
        <v>86</v>
      </c>
      <c r="E111" s="40">
        <v>83</v>
      </c>
      <c r="H111" s="3"/>
      <c r="I111" s="3"/>
      <c r="K111" s="3"/>
    </row>
    <row r="112" spans="1:11" x14ac:dyDescent="0.25">
      <c r="A112" s="38" t="s">
        <v>19</v>
      </c>
      <c r="B112" s="39" t="s">
        <v>506</v>
      </c>
      <c r="C112" s="38" t="s">
        <v>516</v>
      </c>
      <c r="D112" s="38" t="s">
        <v>87</v>
      </c>
      <c r="E112" s="40">
        <v>96</v>
      </c>
      <c r="H112" s="3"/>
      <c r="I112" s="3"/>
      <c r="K112" s="3"/>
    </row>
    <row r="113" spans="1:11" x14ac:dyDescent="0.25">
      <c r="A113" s="20" t="s">
        <v>19</v>
      </c>
      <c r="B113" s="20" t="s">
        <v>506</v>
      </c>
      <c r="C113" s="20" t="s">
        <v>88</v>
      </c>
      <c r="D113" s="20"/>
      <c r="E113" s="17">
        <f>SUM(E114:E115)</f>
        <v>1921</v>
      </c>
      <c r="F113" s="22"/>
      <c r="G113" s="22"/>
      <c r="H113" s="8">
        <v>1</v>
      </c>
      <c r="I113" s="8">
        <v>1</v>
      </c>
      <c r="J113" s="29" t="s">
        <v>596</v>
      </c>
      <c r="K113" s="8">
        <v>1</v>
      </c>
    </row>
    <row r="114" spans="1:11" x14ac:dyDescent="0.25">
      <c r="A114" s="38" t="s">
        <v>19</v>
      </c>
      <c r="B114" s="39" t="s">
        <v>506</v>
      </c>
      <c r="C114" s="38" t="s">
        <v>88</v>
      </c>
      <c r="D114" s="38" t="s">
        <v>88</v>
      </c>
      <c r="E114" s="40">
        <v>1813</v>
      </c>
      <c r="G114" s="44" t="s">
        <v>588</v>
      </c>
      <c r="H114" s="3"/>
      <c r="I114" s="3"/>
      <c r="K114" s="3"/>
    </row>
    <row r="115" spans="1:11" x14ac:dyDescent="0.25">
      <c r="A115" s="38" t="s">
        <v>19</v>
      </c>
      <c r="B115" s="39" t="s">
        <v>506</v>
      </c>
      <c r="C115" s="38" t="s">
        <v>88</v>
      </c>
      <c r="D115" s="38" t="s">
        <v>89</v>
      </c>
      <c r="E115" s="40">
        <v>108</v>
      </c>
      <c r="H115" s="3"/>
      <c r="I115" s="3"/>
      <c r="K115" s="3"/>
    </row>
    <row r="116" spans="1:11" x14ac:dyDescent="0.25">
      <c r="A116" s="20" t="s">
        <v>19</v>
      </c>
      <c r="B116" s="20" t="s">
        <v>506</v>
      </c>
      <c r="C116" s="20" t="s">
        <v>90</v>
      </c>
      <c r="D116" s="20"/>
      <c r="E116" s="17">
        <f>SUM(E117:E118)</f>
        <v>2266</v>
      </c>
      <c r="F116" s="22"/>
      <c r="G116" s="22"/>
      <c r="H116" s="8">
        <v>2</v>
      </c>
      <c r="I116" s="8">
        <v>2</v>
      </c>
      <c r="J116" s="29" t="s">
        <v>597</v>
      </c>
      <c r="K116" s="8">
        <v>2</v>
      </c>
    </row>
    <row r="117" spans="1:11" x14ac:dyDescent="0.25">
      <c r="A117" s="38" t="s">
        <v>19</v>
      </c>
      <c r="B117" s="39" t="s">
        <v>506</v>
      </c>
      <c r="C117" s="38" t="s">
        <v>90</v>
      </c>
      <c r="D117" s="38" t="s">
        <v>90</v>
      </c>
      <c r="E117" s="40">
        <v>2099</v>
      </c>
      <c r="G117" s="44" t="s">
        <v>588</v>
      </c>
      <c r="H117" s="3"/>
      <c r="I117" s="3"/>
      <c r="K117" s="3"/>
    </row>
    <row r="118" spans="1:11" x14ac:dyDescent="0.25">
      <c r="A118" s="38" t="s">
        <v>19</v>
      </c>
      <c r="B118" s="39" t="s">
        <v>506</v>
      </c>
      <c r="C118" s="38" t="s">
        <v>90</v>
      </c>
      <c r="D118" s="38" t="s">
        <v>82</v>
      </c>
      <c r="E118" s="40">
        <v>167</v>
      </c>
      <c r="H118" s="3"/>
      <c r="I118" s="3"/>
      <c r="K118" s="3"/>
    </row>
    <row r="119" spans="1:11" x14ac:dyDescent="0.25">
      <c r="A119" s="20" t="s">
        <v>19</v>
      </c>
      <c r="B119" s="20" t="s">
        <v>506</v>
      </c>
      <c r="C119" s="20" t="s">
        <v>91</v>
      </c>
      <c r="D119" s="20"/>
      <c r="E119" s="17">
        <f>E120</f>
        <v>1513</v>
      </c>
      <c r="F119" s="22"/>
      <c r="G119" s="22"/>
      <c r="H119" s="8">
        <v>1</v>
      </c>
      <c r="I119" s="8">
        <v>1</v>
      </c>
      <c r="J119" s="29" t="s">
        <v>596</v>
      </c>
      <c r="K119" s="8">
        <v>1</v>
      </c>
    </row>
    <row r="120" spans="1:11" x14ac:dyDescent="0.25">
      <c r="A120" s="38" t="s">
        <v>19</v>
      </c>
      <c r="B120" s="39" t="s">
        <v>506</v>
      </c>
      <c r="C120" s="38" t="s">
        <v>91</v>
      </c>
      <c r="D120" s="38" t="s">
        <v>91</v>
      </c>
      <c r="E120" s="40">
        <v>1513</v>
      </c>
      <c r="G120" s="44" t="s">
        <v>588</v>
      </c>
      <c r="H120" s="3"/>
      <c r="I120" s="3"/>
      <c r="K120" s="3"/>
    </row>
    <row r="121" spans="1:11" x14ac:dyDescent="0.25">
      <c r="A121" s="20" t="s">
        <v>19</v>
      </c>
      <c r="B121" s="20" t="s">
        <v>506</v>
      </c>
      <c r="C121" s="20" t="s">
        <v>514</v>
      </c>
      <c r="D121" s="20"/>
      <c r="E121" s="17">
        <f>SUM(E122:E123)</f>
        <v>832</v>
      </c>
      <c r="F121" s="22"/>
      <c r="G121" s="22"/>
      <c r="H121" s="8">
        <v>1</v>
      </c>
      <c r="I121" s="8">
        <v>1</v>
      </c>
      <c r="J121" s="29" t="s">
        <v>594</v>
      </c>
      <c r="K121" s="8">
        <v>1</v>
      </c>
    </row>
    <row r="122" spans="1:11" x14ac:dyDescent="0.25">
      <c r="A122" s="38" t="s">
        <v>19</v>
      </c>
      <c r="B122" s="39" t="s">
        <v>506</v>
      </c>
      <c r="C122" s="38" t="s">
        <v>514</v>
      </c>
      <c r="D122" s="38" t="s">
        <v>92</v>
      </c>
      <c r="E122" s="40">
        <v>525</v>
      </c>
      <c r="H122" s="3"/>
      <c r="I122" s="3"/>
      <c r="K122" s="3"/>
    </row>
    <row r="123" spans="1:11" x14ac:dyDescent="0.25">
      <c r="A123" s="38" t="s">
        <v>19</v>
      </c>
      <c r="B123" s="39" t="s">
        <v>506</v>
      </c>
      <c r="C123" s="38" t="s">
        <v>514</v>
      </c>
      <c r="D123" s="38" t="s">
        <v>93</v>
      </c>
      <c r="E123" s="40">
        <v>307</v>
      </c>
      <c r="H123" s="3"/>
      <c r="I123" s="3"/>
      <c r="K123" s="3"/>
    </row>
    <row r="124" spans="1:11" x14ac:dyDescent="0.25">
      <c r="A124" s="20" t="s">
        <v>19</v>
      </c>
      <c r="B124" s="20" t="s">
        <v>506</v>
      </c>
      <c r="C124" s="20" t="s">
        <v>515</v>
      </c>
      <c r="D124" s="20"/>
      <c r="E124" s="17">
        <f>SUM(E125:E126)</f>
        <v>3013</v>
      </c>
      <c r="F124" s="22"/>
      <c r="G124" s="22"/>
      <c r="H124" s="8">
        <v>2</v>
      </c>
      <c r="I124" s="8">
        <v>3</v>
      </c>
      <c r="J124" s="29" t="s">
        <v>599</v>
      </c>
      <c r="K124" s="8">
        <v>2</v>
      </c>
    </row>
    <row r="125" spans="1:11" x14ac:dyDescent="0.25">
      <c r="A125" s="38" t="s">
        <v>19</v>
      </c>
      <c r="B125" s="39" t="s">
        <v>506</v>
      </c>
      <c r="C125" s="38" t="s">
        <v>515</v>
      </c>
      <c r="D125" s="38" t="s">
        <v>94</v>
      </c>
      <c r="E125" s="40">
        <v>452</v>
      </c>
      <c r="G125" s="44" t="s">
        <v>588</v>
      </c>
      <c r="H125" s="3"/>
      <c r="I125" s="3"/>
      <c r="K125" s="3"/>
    </row>
    <row r="126" spans="1:11" x14ac:dyDescent="0.25">
      <c r="A126" s="38" t="s">
        <v>19</v>
      </c>
      <c r="B126" s="39" t="s">
        <v>506</v>
      </c>
      <c r="C126" s="38" t="s">
        <v>515</v>
      </c>
      <c r="D126" s="38" t="s">
        <v>95</v>
      </c>
      <c r="E126" s="40">
        <v>2561</v>
      </c>
      <c r="H126" s="3"/>
      <c r="I126" s="3"/>
      <c r="K126" s="3"/>
    </row>
    <row r="127" spans="1:11" x14ac:dyDescent="0.25">
      <c r="A127" s="20" t="s">
        <v>19</v>
      </c>
      <c r="B127" s="20" t="s">
        <v>506</v>
      </c>
      <c r="C127" s="20" t="s">
        <v>569</v>
      </c>
      <c r="D127" s="20"/>
      <c r="E127" s="17">
        <f>SUM(E128:E134)</f>
        <v>3067</v>
      </c>
      <c r="F127" s="22"/>
      <c r="G127" s="22"/>
      <c r="H127" s="8">
        <v>2</v>
      </c>
      <c r="I127" s="8">
        <v>2</v>
      </c>
      <c r="J127" s="29" t="s">
        <v>599</v>
      </c>
      <c r="K127" s="8">
        <v>2</v>
      </c>
    </row>
    <row r="128" spans="1:11" x14ac:dyDescent="0.25">
      <c r="A128" s="38" t="s">
        <v>19</v>
      </c>
      <c r="B128" s="39" t="s">
        <v>506</v>
      </c>
      <c r="C128" s="38" t="s">
        <v>569</v>
      </c>
      <c r="D128" s="38" t="s">
        <v>570</v>
      </c>
      <c r="E128" s="40">
        <v>499</v>
      </c>
      <c r="G128" s="44" t="s">
        <v>588</v>
      </c>
      <c r="H128" s="3"/>
      <c r="I128" s="3"/>
      <c r="K128" s="3"/>
    </row>
    <row r="129" spans="1:11" x14ac:dyDescent="0.25">
      <c r="A129" s="38" t="s">
        <v>19</v>
      </c>
      <c r="B129" s="39" t="s">
        <v>506</v>
      </c>
      <c r="C129" s="38" t="s">
        <v>569</v>
      </c>
      <c r="D129" s="38" t="s">
        <v>96</v>
      </c>
      <c r="E129" s="40">
        <v>312</v>
      </c>
      <c r="H129" s="3"/>
      <c r="I129" s="3"/>
      <c r="K129" s="3"/>
    </row>
    <row r="130" spans="1:11" x14ac:dyDescent="0.25">
      <c r="A130" s="38" t="s">
        <v>19</v>
      </c>
      <c r="B130" s="39" t="s">
        <v>506</v>
      </c>
      <c r="C130" s="38" t="s">
        <v>569</v>
      </c>
      <c r="D130" s="38" t="s">
        <v>97</v>
      </c>
      <c r="E130" s="40">
        <v>589</v>
      </c>
      <c r="H130" s="3"/>
      <c r="I130" s="3"/>
      <c r="K130" s="3"/>
    </row>
    <row r="131" spans="1:11" x14ac:dyDescent="0.25">
      <c r="A131" s="38" t="s">
        <v>19</v>
      </c>
      <c r="B131" s="39" t="s">
        <v>506</v>
      </c>
      <c r="C131" s="38" t="s">
        <v>569</v>
      </c>
      <c r="D131" s="38" t="s">
        <v>98</v>
      </c>
      <c r="E131" s="40">
        <v>345</v>
      </c>
      <c r="H131" s="3"/>
      <c r="I131" s="3"/>
      <c r="K131" s="3"/>
    </row>
    <row r="132" spans="1:11" x14ac:dyDescent="0.25">
      <c r="A132" s="38" t="s">
        <v>19</v>
      </c>
      <c r="B132" s="39" t="s">
        <v>506</v>
      </c>
      <c r="C132" s="38" t="s">
        <v>569</v>
      </c>
      <c r="D132" s="38" t="s">
        <v>99</v>
      </c>
      <c r="E132" s="40">
        <v>43</v>
      </c>
      <c r="H132" s="3"/>
      <c r="I132" s="3"/>
      <c r="K132" s="3"/>
    </row>
    <row r="133" spans="1:11" x14ac:dyDescent="0.25">
      <c r="A133" s="38" t="s">
        <v>19</v>
      </c>
      <c r="B133" s="39" t="s">
        <v>506</v>
      </c>
      <c r="C133" s="38" t="s">
        <v>569</v>
      </c>
      <c r="D133" s="38" t="s">
        <v>100</v>
      </c>
      <c r="E133" s="40">
        <v>754</v>
      </c>
      <c r="H133" s="3"/>
      <c r="I133" s="3"/>
      <c r="K133" s="3"/>
    </row>
    <row r="134" spans="1:11" x14ac:dyDescent="0.25">
      <c r="A134" s="38" t="s">
        <v>19</v>
      </c>
      <c r="B134" s="39" t="s">
        <v>506</v>
      </c>
      <c r="C134" s="38" t="s">
        <v>569</v>
      </c>
      <c r="D134" s="38" t="s">
        <v>571</v>
      </c>
      <c r="E134" s="40">
        <v>525</v>
      </c>
      <c r="H134" s="3"/>
      <c r="I134" s="3"/>
      <c r="K134" s="3"/>
    </row>
    <row r="135" spans="1:11" x14ac:dyDescent="0.25">
      <c r="A135" s="20" t="s">
        <v>19</v>
      </c>
      <c r="B135" s="20" t="s">
        <v>506</v>
      </c>
      <c r="C135" s="20" t="s">
        <v>101</v>
      </c>
      <c r="D135" s="20"/>
      <c r="E135" s="17">
        <f>SUM(E136:E137)</f>
        <v>3723</v>
      </c>
      <c r="F135" s="22"/>
      <c r="G135" s="22"/>
      <c r="H135" s="8">
        <v>2</v>
      </c>
      <c r="I135" s="8">
        <v>3</v>
      </c>
      <c r="J135" s="29" t="s">
        <v>599</v>
      </c>
      <c r="K135" s="8">
        <v>2</v>
      </c>
    </row>
    <row r="136" spans="1:11" x14ac:dyDescent="0.25">
      <c r="A136" s="38" t="s">
        <v>19</v>
      </c>
      <c r="B136" s="39" t="s">
        <v>506</v>
      </c>
      <c r="C136" s="38" t="s">
        <v>101</v>
      </c>
      <c r="D136" s="38" t="s">
        <v>101</v>
      </c>
      <c r="E136" s="40">
        <v>3356</v>
      </c>
      <c r="G136" s="44" t="s">
        <v>588</v>
      </c>
      <c r="H136" s="3"/>
      <c r="I136" s="3"/>
      <c r="K136" s="3"/>
    </row>
    <row r="137" spans="1:11" x14ac:dyDescent="0.25">
      <c r="A137" s="38" t="s">
        <v>19</v>
      </c>
      <c r="B137" s="39" t="s">
        <v>506</v>
      </c>
      <c r="C137" s="38" t="s">
        <v>101</v>
      </c>
      <c r="D137" s="38" t="s">
        <v>102</v>
      </c>
      <c r="E137" s="40">
        <v>367</v>
      </c>
      <c r="H137" s="3"/>
      <c r="I137" s="3"/>
      <c r="K137" s="3"/>
    </row>
    <row r="138" spans="1:11" x14ac:dyDescent="0.25">
      <c r="A138" s="20" t="s">
        <v>19</v>
      </c>
      <c r="B138" s="20" t="s">
        <v>506</v>
      </c>
      <c r="C138" s="20" t="s">
        <v>103</v>
      </c>
      <c r="D138" s="20"/>
      <c r="E138" s="17">
        <f>E139</f>
        <v>1981</v>
      </c>
      <c r="F138" s="22"/>
      <c r="G138" s="22"/>
      <c r="H138" s="8">
        <v>2</v>
      </c>
      <c r="I138" s="8">
        <v>2</v>
      </c>
      <c r="J138" s="29" t="s">
        <v>596</v>
      </c>
      <c r="K138" s="8">
        <v>2</v>
      </c>
    </row>
    <row r="139" spans="1:11" x14ac:dyDescent="0.25">
      <c r="A139" s="38" t="s">
        <v>19</v>
      </c>
      <c r="B139" s="39" t="s">
        <v>506</v>
      </c>
      <c r="C139" s="38" t="s">
        <v>103</v>
      </c>
      <c r="D139" s="38" t="s">
        <v>103</v>
      </c>
      <c r="E139" s="40">
        <v>1981</v>
      </c>
      <c r="G139" s="44" t="s">
        <v>588</v>
      </c>
      <c r="H139" s="3"/>
      <c r="I139" s="3"/>
      <c r="K139" s="3"/>
    </row>
    <row r="140" spans="1:11" x14ac:dyDescent="0.25">
      <c r="A140" s="20" t="s">
        <v>19</v>
      </c>
      <c r="B140" s="20" t="s">
        <v>506</v>
      </c>
      <c r="C140" s="20" t="s">
        <v>572</v>
      </c>
      <c r="D140" s="20"/>
      <c r="E140" s="17">
        <f>SUM(E141:E144)</f>
        <v>1956</v>
      </c>
      <c r="F140" s="22"/>
      <c r="G140" s="22"/>
      <c r="H140" s="8">
        <v>1</v>
      </c>
      <c r="I140" s="8">
        <v>2</v>
      </c>
      <c r="J140" s="29" t="s">
        <v>596</v>
      </c>
      <c r="K140" s="8">
        <v>1</v>
      </c>
    </row>
    <row r="141" spans="1:11" x14ac:dyDescent="0.25">
      <c r="A141" s="38" t="s">
        <v>19</v>
      </c>
      <c r="B141" s="39" t="s">
        <v>506</v>
      </c>
      <c r="C141" s="38" t="s">
        <v>572</v>
      </c>
      <c r="D141" s="38" t="s">
        <v>572</v>
      </c>
      <c r="E141" s="40">
        <v>728</v>
      </c>
      <c r="H141" s="3"/>
      <c r="I141" s="3"/>
      <c r="K141" s="3"/>
    </row>
    <row r="142" spans="1:11" x14ac:dyDescent="0.25">
      <c r="A142" s="38" t="s">
        <v>19</v>
      </c>
      <c r="B142" s="39" t="s">
        <v>506</v>
      </c>
      <c r="C142" s="38" t="s">
        <v>572</v>
      </c>
      <c r="D142" s="38" t="s">
        <v>104</v>
      </c>
      <c r="E142" s="40">
        <v>296</v>
      </c>
      <c r="G142" s="25" t="s">
        <v>503</v>
      </c>
      <c r="H142" s="3"/>
      <c r="I142" s="3"/>
      <c r="K142" s="3"/>
    </row>
    <row r="143" spans="1:11" x14ac:dyDescent="0.25">
      <c r="A143" s="38" t="s">
        <v>19</v>
      </c>
      <c r="B143" s="39" t="s">
        <v>506</v>
      </c>
      <c r="C143" s="38" t="s">
        <v>572</v>
      </c>
      <c r="D143" s="38" t="s">
        <v>105</v>
      </c>
      <c r="E143" s="40">
        <v>302</v>
      </c>
      <c r="H143" s="3"/>
      <c r="I143" s="3"/>
      <c r="K143" s="3"/>
    </row>
    <row r="144" spans="1:11" x14ac:dyDescent="0.25">
      <c r="A144" s="38" t="s">
        <v>19</v>
      </c>
      <c r="B144" s="39" t="s">
        <v>506</v>
      </c>
      <c r="C144" s="38" t="s">
        <v>572</v>
      </c>
      <c r="D144" s="38" t="s">
        <v>106</v>
      </c>
      <c r="E144" s="40">
        <v>630</v>
      </c>
      <c r="H144" s="3"/>
      <c r="I144" s="3"/>
      <c r="K144" s="3"/>
    </row>
    <row r="145" spans="1:11" x14ac:dyDescent="0.25">
      <c r="A145" s="20" t="s">
        <v>19</v>
      </c>
      <c r="B145" s="20" t="s">
        <v>506</v>
      </c>
      <c r="C145" s="20" t="s">
        <v>112</v>
      </c>
      <c r="D145" s="20"/>
      <c r="E145" s="17">
        <f>E146</f>
        <v>1564</v>
      </c>
      <c r="F145" s="22"/>
      <c r="G145" s="22"/>
      <c r="H145" s="8">
        <v>1</v>
      </c>
      <c r="I145" s="8">
        <v>2</v>
      </c>
      <c r="J145" s="29" t="s">
        <v>596</v>
      </c>
      <c r="K145" s="8">
        <v>1</v>
      </c>
    </row>
    <row r="146" spans="1:11" x14ac:dyDescent="0.25">
      <c r="A146" s="38" t="s">
        <v>19</v>
      </c>
      <c r="B146" s="39" t="s">
        <v>506</v>
      </c>
      <c r="C146" s="38" t="s">
        <v>112</v>
      </c>
      <c r="D146" s="38" t="s">
        <v>112</v>
      </c>
      <c r="E146" s="40">
        <v>1564</v>
      </c>
      <c r="G146" s="44" t="s">
        <v>588</v>
      </c>
      <c r="H146" s="15"/>
      <c r="I146" s="15"/>
      <c r="K146" s="15"/>
    </row>
    <row r="147" spans="1:11" x14ac:dyDescent="0.25">
      <c r="A147" s="20" t="s">
        <v>19</v>
      </c>
      <c r="B147" s="20" t="s">
        <v>506</v>
      </c>
      <c r="C147" s="20" t="s">
        <v>113</v>
      </c>
      <c r="D147" s="20"/>
      <c r="E147" s="17">
        <f>SUM(E148:E151)</f>
        <v>3440</v>
      </c>
      <c r="F147" s="22"/>
      <c r="G147" s="22"/>
      <c r="H147" s="8">
        <v>2</v>
      </c>
      <c r="I147" s="8">
        <v>2</v>
      </c>
      <c r="J147" s="29" t="s">
        <v>599</v>
      </c>
      <c r="K147" s="8">
        <v>2</v>
      </c>
    </row>
    <row r="148" spans="1:11" x14ac:dyDescent="0.25">
      <c r="A148" s="38" t="s">
        <v>19</v>
      </c>
      <c r="B148" s="39" t="s">
        <v>506</v>
      </c>
      <c r="C148" s="38" t="s">
        <v>113</v>
      </c>
      <c r="D148" s="38" t="s">
        <v>113</v>
      </c>
      <c r="E148" s="40">
        <v>1334</v>
      </c>
      <c r="G148" s="44" t="s">
        <v>588</v>
      </c>
      <c r="H148" s="3"/>
      <c r="I148" s="3"/>
      <c r="K148" s="3"/>
    </row>
    <row r="149" spans="1:11" x14ac:dyDescent="0.25">
      <c r="A149" s="38" t="s">
        <v>19</v>
      </c>
      <c r="B149" s="39" t="s">
        <v>506</v>
      </c>
      <c r="C149" s="38" t="s">
        <v>113</v>
      </c>
      <c r="D149" s="38" t="s">
        <v>114</v>
      </c>
      <c r="E149" s="40">
        <v>587</v>
      </c>
      <c r="H149" s="3"/>
      <c r="I149" s="3"/>
      <c r="K149" s="3"/>
    </row>
    <row r="150" spans="1:11" x14ac:dyDescent="0.25">
      <c r="A150" s="38" t="s">
        <v>19</v>
      </c>
      <c r="B150" s="39" t="s">
        <v>506</v>
      </c>
      <c r="C150" s="38" t="s">
        <v>113</v>
      </c>
      <c r="D150" s="38" t="s">
        <v>115</v>
      </c>
      <c r="E150" s="40">
        <v>1080</v>
      </c>
      <c r="H150" s="3"/>
      <c r="I150" s="3"/>
      <c r="K150" s="3"/>
    </row>
    <row r="151" spans="1:11" x14ac:dyDescent="0.25">
      <c r="A151" s="38" t="s">
        <v>19</v>
      </c>
      <c r="B151" s="39" t="s">
        <v>506</v>
      </c>
      <c r="C151" s="38" t="s">
        <v>113</v>
      </c>
      <c r="D151" s="38" t="s">
        <v>116</v>
      </c>
      <c r="E151" s="40">
        <v>439</v>
      </c>
      <c r="H151" s="3"/>
      <c r="I151" s="3"/>
      <c r="K151" s="3"/>
    </row>
    <row r="152" spans="1:11" x14ac:dyDescent="0.25">
      <c r="A152" s="20" t="s">
        <v>19</v>
      </c>
      <c r="B152" s="20" t="s">
        <v>506</v>
      </c>
      <c r="C152" s="20" t="s">
        <v>117</v>
      </c>
      <c r="D152" s="20"/>
      <c r="E152" s="17">
        <f>SUM(E153:E155)</f>
        <v>3994</v>
      </c>
      <c r="F152" s="22"/>
      <c r="G152" s="22"/>
      <c r="H152" s="8">
        <v>2</v>
      </c>
      <c r="I152" s="8">
        <v>2</v>
      </c>
      <c r="J152" s="29" t="s">
        <v>599</v>
      </c>
      <c r="K152" s="8">
        <v>2</v>
      </c>
    </row>
    <row r="153" spans="1:11" x14ac:dyDescent="0.25">
      <c r="A153" s="38" t="s">
        <v>19</v>
      </c>
      <c r="B153" s="39" t="s">
        <v>506</v>
      </c>
      <c r="C153" s="38" t="s">
        <v>117</v>
      </c>
      <c r="D153" s="38" t="s">
        <v>117</v>
      </c>
      <c r="E153" s="40">
        <v>1989</v>
      </c>
      <c r="G153" s="44" t="s">
        <v>588</v>
      </c>
      <c r="H153" s="3"/>
      <c r="I153" s="3"/>
      <c r="K153" s="3"/>
    </row>
    <row r="154" spans="1:11" x14ac:dyDescent="0.25">
      <c r="A154" s="38" t="s">
        <v>19</v>
      </c>
      <c r="B154" s="39" t="s">
        <v>506</v>
      </c>
      <c r="C154" s="38" t="s">
        <v>117</v>
      </c>
      <c r="D154" s="38" t="s">
        <v>118</v>
      </c>
      <c r="E154" s="40">
        <v>1329</v>
      </c>
      <c r="H154" s="3"/>
      <c r="I154" s="3"/>
      <c r="K154" s="3"/>
    </row>
    <row r="155" spans="1:11" x14ac:dyDescent="0.25">
      <c r="A155" s="38" t="s">
        <v>19</v>
      </c>
      <c r="B155" s="39" t="s">
        <v>506</v>
      </c>
      <c r="C155" s="38" t="s">
        <v>117</v>
      </c>
      <c r="D155" s="38" t="s">
        <v>119</v>
      </c>
      <c r="E155" s="40">
        <v>676</v>
      </c>
      <c r="H155" s="3"/>
      <c r="I155" s="3"/>
      <c r="K155" s="3"/>
    </row>
    <row r="156" spans="1:11" x14ac:dyDescent="0.25">
      <c r="A156" s="20" t="s">
        <v>19</v>
      </c>
      <c r="B156" s="20" t="s">
        <v>506</v>
      </c>
      <c r="C156" s="1" t="s">
        <v>513</v>
      </c>
      <c r="D156" s="20"/>
      <c r="E156" s="17">
        <f>SUM(E157:E162)</f>
        <v>2728</v>
      </c>
      <c r="F156" s="22"/>
      <c r="G156" s="22"/>
      <c r="H156" s="8">
        <v>2</v>
      </c>
      <c r="I156" s="8">
        <v>2</v>
      </c>
      <c r="J156" s="29" t="s">
        <v>598</v>
      </c>
      <c r="K156" s="8">
        <v>2</v>
      </c>
    </row>
    <row r="157" spans="1:11" x14ac:dyDescent="0.25">
      <c r="A157" s="38" t="s">
        <v>19</v>
      </c>
      <c r="B157" s="39" t="s">
        <v>506</v>
      </c>
      <c r="C157" s="38" t="s">
        <v>120</v>
      </c>
      <c r="D157" s="38" t="s">
        <v>120</v>
      </c>
      <c r="E157" s="40">
        <v>1258</v>
      </c>
      <c r="G157" s="44" t="s">
        <v>588</v>
      </c>
      <c r="H157" s="3"/>
      <c r="I157" s="3"/>
      <c r="K157" s="3"/>
    </row>
    <row r="158" spans="1:11" x14ac:dyDescent="0.25">
      <c r="A158" s="38" t="s">
        <v>19</v>
      </c>
      <c r="B158" s="39" t="s">
        <v>506</v>
      </c>
      <c r="C158" s="38" t="s">
        <v>107</v>
      </c>
      <c r="D158" s="38" t="s">
        <v>107</v>
      </c>
      <c r="E158" s="40">
        <v>162</v>
      </c>
      <c r="G158" s="44" t="s">
        <v>588</v>
      </c>
      <c r="H158" s="3"/>
      <c r="I158" s="3"/>
      <c r="K158" s="3"/>
    </row>
    <row r="159" spans="1:11" x14ac:dyDescent="0.25">
      <c r="A159" s="38" t="s">
        <v>19</v>
      </c>
      <c r="B159" s="39" t="s">
        <v>506</v>
      </c>
      <c r="C159" s="38" t="s">
        <v>107</v>
      </c>
      <c r="D159" s="38" t="s">
        <v>108</v>
      </c>
      <c r="E159" s="40">
        <v>155</v>
      </c>
      <c r="H159" s="3"/>
      <c r="I159" s="3"/>
      <c r="K159" s="3"/>
    </row>
    <row r="160" spans="1:11" x14ac:dyDescent="0.25">
      <c r="A160" s="38" t="s">
        <v>19</v>
      </c>
      <c r="B160" s="39" t="s">
        <v>506</v>
      </c>
      <c r="C160" s="38" t="s">
        <v>107</v>
      </c>
      <c r="D160" s="38" t="s">
        <v>109</v>
      </c>
      <c r="E160" s="40">
        <v>633</v>
      </c>
      <c r="H160" s="3"/>
      <c r="I160" s="3"/>
      <c r="K160" s="3"/>
    </row>
    <row r="161" spans="1:11" x14ac:dyDescent="0.25">
      <c r="A161" s="38" t="s">
        <v>19</v>
      </c>
      <c r="B161" s="39" t="s">
        <v>506</v>
      </c>
      <c r="C161" s="38" t="s">
        <v>107</v>
      </c>
      <c r="D161" s="38" t="s">
        <v>110</v>
      </c>
      <c r="E161" s="40">
        <v>240</v>
      </c>
      <c r="H161" s="3"/>
      <c r="I161" s="3"/>
      <c r="K161" s="3"/>
    </row>
    <row r="162" spans="1:11" x14ac:dyDescent="0.25">
      <c r="A162" s="38" t="s">
        <v>19</v>
      </c>
      <c r="B162" s="39" t="s">
        <v>506</v>
      </c>
      <c r="C162" s="38" t="s">
        <v>107</v>
      </c>
      <c r="D162" s="38" t="s">
        <v>111</v>
      </c>
      <c r="E162" s="40">
        <v>280</v>
      </c>
      <c r="H162" s="46"/>
      <c r="I162" s="46"/>
      <c r="K162" s="46"/>
    </row>
    <row r="163" spans="1:11" x14ac:dyDescent="0.25">
      <c r="A163" s="20" t="s">
        <v>19</v>
      </c>
      <c r="B163" s="20" t="s">
        <v>506</v>
      </c>
      <c r="C163" s="20" t="s">
        <v>121</v>
      </c>
      <c r="D163" s="20"/>
      <c r="E163" s="17">
        <f>SUM(E164:E167)</f>
        <v>887</v>
      </c>
      <c r="F163" s="22"/>
      <c r="G163" s="22"/>
      <c r="H163" s="8">
        <v>1</v>
      </c>
      <c r="I163" s="8">
        <v>1</v>
      </c>
      <c r="J163" s="29" t="s">
        <v>594</v>
      </c>
      <c r="K163" s="8">
        <v>1</v>
      </c>
    </row>
    <row r="164" spans="1:11" x14ac:dyDescent="0.25">
      <c r="A164" s="38" t="s">
        <v>19</v>
      </c>
      <c r="B164" s="39" t="s">
        <v>506</v>
      </c>
      <c r="C164" s="38" t="s">
        <v>121</v>
      </c>
      <c r="D164" s="38" t="s">
        <v>121</v>
      </c>
      <c r="E164" s="40">
        <v>400</v>
      </c>
      <c r="G164" s="44" t="s">
        <v>588</v>
      </c>
      <c r="H164" s="3"/>
      <c r="I164" s="3"/>
      <c r="K164" s="3"/>
    </row>
    <row r="165" spans="1:11" x14ac:dyDescent="0.25">
      <c r="A165" s="38" t="s">
        <v>19</v>
      </c>
      <c r="B165" s="39" t="s">
        <v>506</v>
      </c>
      <c r="C165" s="38" t="s">
        <v>121</v>
      </c>
      <c r="D165" s="38" t="s">
        <v>122</v>
      </c>
      <c r="E165" s="40">
        <v>64</v>
      </c>
      <c r="H165" s="3"/>
      <c r="I165" s="3"/>
      <c r="K165" s="3"/>
    </row>
    <row r="166" spans="1:11" x14ac:dyDescent="0.25">
      <c r="A166" s="38" t="s">
        <v>19</v>
      </c>
      <c r="B166" s="39" t="s">
        <v>506</v>
      </c>
      <c r="C166" s="38" t="s">
        <v>121</v>
      </c>
      <c r="D166" s="38" t="s">
        <v>123</v>
      </c>
      <c r="E166" s="40">
        <v>105</v>
      </c>
      <c r="H166" s="3"/>
      <c r="I166" s="3"/>
      <c r="K166" s="3"/>
    </row>
    <row r="167" spans="1:11" x14ac:dyDescent="0.25">
      <c r="A167" s="38" t="s">
        <v>19</v>
      </c>
      <c r="B167" s="39" t="s">
        <v>506</v>
      </c>
      <c r="C167" s="38" t="s">
        <v>121</v>
      </c>
      <c r="D167" s="38" t="s">
        <v>553</v>
      </c>
      <c r="E167" s="40">
        <v>318</v>
      </c>
      <c r="H167" s="3"/>
      <c r="I167" s="3"/>
      <c r="K167" s="3"/>
    </row>
    <row r="168" spans="1:11" x14ac:dyDescent="0.25">
      <c r="A168" s="20" t="s">
        <v>19</v>
      </c>
      <c r="B168" s="20" t="s">
        <v>506</v>
      </c>
      <c r="C168" s="20" t="s">
        <v>124</v>
      </c>
      <c r="D168" s="20"/>
      <c r="E168" s="17">
        <f>SUM(E169:E171)</f>
        <v>1835</v>
      </c>
      <c r="F168" s="22"/>
      <c r="G168" s="22"/>
      <c r="H168" s="8">
        <v>1</v>
      </c>
      <c r="I168" s="8">
        <v>1</v>
      </c>
      <c r="J168" s="29" t="s">
        <v>596</v>
      </c>
      <c r="K168" s="8">
        <v>1</v>
      </c>
    </row>
    <row r="169" spans="1:11" x14ac:dyDescent="0.25">
      <c r="A169" s="38" t="s">
        <v>19</v>
      </c>
      <c r="B169" s="39" t="s">
        <v>506</v>
      </c>
      <c r="C169" s="38" t="s">
        <v>124</v>
      </c>
      <c r="D169" s="38" t="s">
        <v>124</v>
      </c>
      <c r="E169" s="40">
        <v>1472</v>
      </c>
      <c r="G169" s="44" t="s">
        <v>588</v>
      </c>
      <c r="H169" s="3"/>
      <c r="I169" s="3"/>
      <c r="K169" s="3"/>
    </row>
    <row r="170" spans="1:11" x14ac:dyDescent="0.25">
      <c r="A170" s="38" t="s">
        <v>19</v>
      </c>
      <c r="B170" s="39" t="s">
        <v>506</v>
      </c>
      <c r="C170" s="38" t="s">
        <v>124</v>
      </c>
      <c r="D170" s="38" t="s">
        <v>125</v>
      </c>
      <c r="E170" s="40">
        <v>244</v>
      </c>
      <c r="H170" s="3"/>
      <c r="I170" s="3"/>
      <c r="K170" s="3"/>
    </row>
    <row r="171" spans="1:11" x14ac:dyDescent="0.25">
      <c r="A171" s="38" t="s">
        <v>19</v>
      </c>
      <c r="B171" s="39" t="s">
        <v>506</v>
      </c>
      <c r="C171" s="38" t="s">
        <v>124</v>
      </c>
      <c r="D171" s="38" t="s">
        <v>126</v>
      </c>
      <c r="E171" s="40">
        <v>119</v>
      </c>
      <c r="H171" s="3"/>
      <c r="I171" s="3"/>
      <c r="K171" s="3"/>
    </row>
    <row r="172" spans="1:11" x14ac:dyDescent="0.25">
      <c r="A172" s="20" t="s">
        <v>19</v>
      </c>
      <c r="B172" s="20" t="s">
        <v>506</v>
      </c>
      <c r="C172" s="20" t="s">
        <v>127</v>
      </c>
      <c r="D172" s="20"/>
      <c r="E172" s="17">
        <f>SUM(E173:E181)</f>
        <v>949</v>
      </c>
      <c r="F172" s="22"/>
      <c r="G172" s="22"/>
      <c r="H172" s="8">
        <v>1</v>
      </c>
      <c r="I172" s="8">
        <v>1</v>
      </c>
      <c r="J172" s="29" t="s">
        <v>594</v>
      </c>
      <c r="K172" s="8">
        <v>1</v>
      </c>
    </row>
    <row r="173" spans="1:11" x14ac:dyDescent="0.25">
      <c r="A173" s="38" t="s">
        <v>19</v>
      </c>
      <c r="B173" s="39" t="s">
        <v>506</v>
      </c>
      <c r="C173" s="38" t="s">
        <v>127</v>
      </c>
      <c r="D173" s="38" t="s">
        <v>127</v>
      </c>
      <c r="E173" s="40">
        <v>84</v>
      </c>
      <c r="G173" s="44" t="s">
        <v>588</v>
      </c>
      <c r="H173" s="3"/>
      <c r="I173" s="3"/>
      <c r="K173" s="3"/>
    </row>
    <row r="174" spans="1:11" x14ac:dyDescent="0.25">
      <c r="A174" s="38" t="s">
        <v>19</v>
      </c>
      <c r="B174" s="39" t="s">
        <v>506</v>
      </c>
      <c r="C174" s="38" t="s">
        <v>127</v>
      </c>
      <c r="D174" s="38" t="s">
        <v>128</v>
      </c>
      <c r="E174" s="40">
        <v>80</v>
      </c>
      <c r="H174" s="3"/>
      <c r="I174" s="3"/>
      <c r="K174" s="3"/>
    </row>
    <row r="175" spans="1:11" x14ac:dyDescent="0.25">
      <c r="A175" s="38" t="s">
        <v>19</v>
      </c>
      <c r="B175" s="39" t="s">
        <v>506</v>
      </c>
      <c r="C175" s="38" t="s">
        <v>127</v>
      </c>
      <c r="D175" s="38" t="s">
        <v>129</v>
      </c>
      <c r="E175" s="40">
        <v>244</v>
      </c>
      <c r="H175" s="3"/>
      <c r="I175" s="3"/>
      <c r="K175" s="3"/>
    </row>
    <row r="176" spans="1:11" x14ac:dyDescent="0.25">
      <c r="A176" s="38" t="s">
        <v>19</v>
      </c>
      <c r="B176" s="39" t="s">
        <v>506</v>
      </c>
      <c r="C176" s="38" t="s">
        <v>127</v>
      </c>
      <c r="D176" s="38" t="s">
        <v>130</v>
      </c>
      <c r="E176" s="40">
        <v>65</v>
      </c>
      <c r="H176" s="18"/>
      <c r="I176" s="3"/>
      <c r="K176" s="18"/>
    </row>
    <row r="177" spans="1:11" x14ac:dyDescent="0.25">
      <c r="A177" s="38" t="s">
        <v>19</v>
      </c>
      <c r="B177" s="39" t="s">
        <v>506</v>
      </c>
      <c r="C177" s="38" t="s">
        <v>127</v>
      </c>
      <c r="D177" s="38" t="s">
        <v>131</v>
      </c>
      <c r="E177" s="40">
        <v>44</v>
      </c>
      <c r="H177" s="18"/>
      <c r="I177" s="3"/>
      <c r="K177" s="18"/>
    </row>
    <row r="178" spans="1:11" x14ac:dyDescent="0.25">
      <c r="A178" s="38" t="s">
        <v>19</v>
      </c>
      <c r="B178" s="39" t="s">
        <v>506</v>
      </c>
      <c r="C178" s="38" t="s">
        <v>127</v>
      </c>
      <c r="D178" s="38" t="s">
        <v>132</v>
      </c>
      <c r="E178" s="40">
        <v>161</v>
      </c>
      <c r="H178" s="18"/>
      <c r="I178" s="3"/>
      <c r="K178" s="18"/>
    </row>
    <row r="179" spans="1:11" x14ac:dyDescent="0.25">
      <c r="A179" s="38" t="s">
        <v>19</v>
      </c>
      <c r="B179" s="39" t="s">
        <v>506</v>
      </c>
      <c r="C179" s="38" t="s">
        <v>127</v>
      </c>
      <c r="D179" s="38" t="s">
        <v>555</v>
      </c>
      <c r="E179" s="40">
        <v>42</v>
      </c>
      <c r="H179" s="18"/>
      <c r="I179" s="3"/>
      <c r="K179" s="18"/>
    </row>
    <row r="180" spans="1:11" x14ac:dyDescent="0.25">
      <c r="A180" s="38" t="s">
        <v>19</v>
      </c>
      <c r="B180" s="39" t="s">
        <v>506</v>
      </c>
      <c r="C180" s="38" t="s">
        <v>127</v>
      </c>
      <c r="D180" s="38" t="s">
        <v>133</v>
      </c>
      <c r="E180" s="40">
        <v>178</v>
      </c>
      <c r="H180" s="18"/>
      <c r="I180" s="3"/>
      <c r="K180" s="18"/>
    </row>
    <row r="181" spans="1:11" x14ac:dyDescent="0.25">
      <c r="A181" s="38" t="s">
        <v>19</v>
      </c>
      <c r="B181" s="39" t="s">
        <v>506</v>
      </c>
      <c r="C181" s="38" t="s">
        <v>127</v>
      </c>
      <c r="D181" s="38" t="s">
        <v>134</v>
      </c>
      <c r="E181" s="40">
        <v>51</v>
      </c>
      <c r="H181" s="3"/>
      <c r="I181" s="3"/>
      <c r="K181" s="3"/>
    </row>
    <row r="182" spans="1:11" x14ac:dyDescent="0.25">
      <c r="A182" s="34" t="s">
        <v>19</v>
      </c>
      <c r="B182" s="34" t="s">
        <v>507</v>
      </c>
      <c r="C182" s="19"/>
      <c r="D182" s="34"/>
      <c r="E182" s="35">
        <f>E183+E184+E190+E193+E196+E201+E204+E211+E213+E219+E223+E226+E229+E232+E234+E236+E240+E244</f>
        <v>35563</v>
      </c>
      <c r="F182" s="21"/>
      <c r="G182" s="21"/>
      <c r="H182" s="36">
        <f>SUM(H183:H245)</f>
        <v>22</v>
      </c>
      <c r="I182" s="36">
        <f>SUM(I183:I245)</f>
        <v>23</v>
      </c>
      <c r="K182" s="36"/>
    </row>
    <row r="183" spans="1:11" x14ac:dyDescent="0.25">
      <c r="A183" s="20" t="s">
        <v>19</v>
      </c>
      <c r="B183" s="20" t="s">
        <v>507</v>
      </c>
      <c r="C183" s="20" t="s">
        <v>135</v>
      </c>
      <c r="D183" s="20"/>
      <c r="E183" s="17">
        <v>4644</v>
      </c>
      <c r="F183" s="22"/>
      <c r="G183" s="22"/>
      <c r="H183" s="37"/>
      <c r="I183" s="37"/>
      <c r="K183" s="37"/>
    </row>
    <row r="184" spans="1:11" x14ac:dyDescent="0.25">
      <c r="A184" s="20" t="s">
        <v>19</v>
      </c>
      <c r="B184" s="20" t="s">
        <v>507</v>
      </c>
      <c r="C184" s="20" t="s">
        <v>537</v>
      </c>
      <c r="D184" s="20"/>
      <c r="E184" s="17">
        <f>SUM(E185:E189)</f>
        <v>2110</v>
      </c>
      <c r="F184" s="22"/>
      <c r="G184" s="22"/>
      <c r="H184" s="49">
        <v>2</v>
      </c>
      <c r="I184" s="49">
        <v>2</v>
      </c>
      <c r="J184" s="29" t="s">
        <v>597</v>
      </c>
      <c r="K184" s="49">
        <v>2</v>
      </c>
    </row>
    <row r="185" spans="1:11" x14ac:dyDescent="0.25">
      <c r="A185" s="38" t="s">
        <v>19</v>
      </c>
      <c r="B185" s="39" t="s">
        <v>507</v>
      </c>
      <c r="C185" s="38" t="s">
        <v>537</v>
      </c>
      <c r="D185" s="38" t="s">
        <v>136</v>
      </c>
      <c r="E185" s="40">
        <v>1033</v>
      </c>
      <c r="G185" s="44" t="s">
        <v>588</v>
      </c>
      <c r="H185" s="6"/>
      <c r="I185" s="6"/>
      <c r="K185" s="6"/>
    </row>
    <row r="186" spans="1:11" x14ac:dyDescent="0.25">
      <c r="A186" s="38" t="s">
        <v>19</v>
      </c>
      <c r="B186" s="39" t="s">
        <v>507</v>
      </c>
      <c r="C186" s="38" t="s">
        <v>537</v>
      </c>
      <c r="D186" s="38" t="s">
        <v>137</v>
      </c>
      <c r="E186" s="40">
        <v>336</v>
      </c>
      <c r="H186" s="6"/>
      <c r="I186" s="6"/>
      <c r="K186" s="6"/>
    </row>
    <row r="187" spans="1:11" x14ac:dyDescent="0.25">
      <c r="A187" s="38" t="s">
        <v>19</v>
      </c>
      <c r="B187" s="39" t="s">
        <v>507</v>
      </c>
      <c r="C187" s="38" t="s">
        <v>537</v>
      </c>
      <c r="D187" s="38" t="s">
        <v>138</v>
      </c>
      <c r="E187" s="40">
        <v>603</v>
      </c>
      <c r="H187" s="6"/>
      <c r="I187" s="6"/>
      <c r="K187" s="6"/>
    </row>
    <row r="188" spans="1:11" x14ac:dyDescent="0.25">
      <c r="A188" s="38" t="s">
        <v>19</v>
      </c>
      <c r="B188" s="39" t="s">
        <v>507</v>
      </c>
      <c r="C188" s="38" t="s">
        <v>537</v>
      </c>
      <c r="D188" s="38" t="s">
        <v>139</v>
      </c>
      <c r="E188" s="40">
        <v>86</v>
      </c>
      <c r="H188" s="6"/>
      <c r="I188" s="6"/>
      <c r="K188" s="6"/>
    </row>
    <row r="189" spans="1:11" x14ac:dyDescent="0.25">
      <c r="A189" s="38" t="s">
        <v>19</v>
      </c>
      <c r="B189" s="39" t="s">
        <v>507</v>
      </c>
      <c r="C189" s="38" t="s">
        <v>537</v>
      </c>
      <c r="D189" s="38" t="s">
        <v>140</v>
      </c>
      <c r="E189" s="40">
        <v>52</v>
      </c>
      <c r="H189" s="6"/>
      <c r="I189" s="6"/>
      <c r="K189" s="6"/>
    </row>
    <row r="190" spans="1:11" x14ac:dyDescent="0.25">
      <c r="A190" s="20" t="s">
        <v>19</v>
      </c>
      <c r="B190" s="20" t="s">
        <v>507</v>
      </c>
      <c r="C190" s="20" t="s">
        <v>536</v>
      </c>
      <c r="D190" s="20"/>
      <c r="E190" s="17">
        <f>SUM(E191:E192)</f>
        <v>1348</v>
      </c>
      <c r="F190" s="22"/>
      <c r="G190" s="22"/>
      <c r="H190" s="8">
        <v>1</v>
      </c>
      <c r="I190" s="8">
        <v>1</v>
      </c>
      <c r="J190" s="29" t="s">
        <v>595</v>
      </c>
      <c r="K190" s="8">
        <v>1</v>
      </c>
    </row>
    <row r="191" spans="1:11" x14ac:dyDescent="0.25">
      <c r="A191" s="38" t="s">
        <v>19</v>
      </c>
      <c r="B191" s="39" t="s">
        <v>507</v>
      </c>
      <c r="C191" s="38" t="s">
        <v>536</v>
      </c>
      <c r="D191" s="38" t="s">
        <v>536</v>
      </c>
      <c r="E191" s="40">
        <v>1170</v>
      </c>
      <c r="H191" s="9"/>
      <c r="I191" s="9"/>
      <c r="K191" s="9"/>
    </row>
    <row r="192" spans="1:11" x14ac:dyDescent="0.25">
      <c r="A192" s="38" t="s">
        <v>19</v>
      </c>
      <c r="B192" s="39" t="s">
        <v>507</v>
      </c>
      <c r="C192" s="38" t="s">
        <v>536</v>
      </c>
      <c r="D192" s="38" t="s">
        <v>141</v>
      </c>
      <c r="E192" s="40">
        <v>178</v>
      </c>
      <c r="H192" s="6"/>
      <c r="I192" s="6"/>
      <c r="K192" s="6"/>
    </row>
    <row r="193" spans="1:11" x14ac:dyDescent="0.25">
      <c r="A193" s="20" t="s">
        <v>19</v>
      </c>
      <c r="B193" s="20" t="s">
        <v>507</v>
      </c>
      <c r="C193" s="20" t="s">
        <v>142</v>
      </c>
      <c r="D193" s="20"/>
      <c r="E193" s="17">
        <f>SUM(E194:E195)</f>
        <v>1416</v>
      </c>
      <c r="F193" s="22"/>
      <c r="G193" s="22"/>
      <c r="H193" s="8">
        <v>1</v>
      </c>
      <c r="I193" s="8">
        <v>1</v>
      </c>
      <c r="J193" s="29" t="s">
        <v>595</v>
      </c>
      <c r="K193" s="8">
        <v>1</v>
      </c>
    </row>
    <row r="194" spans="1:11" x14ac:dyDescent="0.25">
      <c r="A194" s="38" t="s">
        <v>19</v>
      </c>
      <c r="B194" s="39" t="s">
        <v>507</v>
      </c>
      <c r="C194" s="38" t="s">
        <v>142</v>
      </c>
      <c r="D194" s="38" t="s">
        <v>142</v>
      </c>
      <c r="E194" s="40">
        <v>1113</v>
      </c>
      <c r="G194" s="44" t="s">
        <v>588</v>
      </c>
      <c r="H194" s="9"/>
      <c r="I194" s="9"/>
      <c r="K194" s="9"/>
    </row>
    <row r="195" spans="1:11" x14ac:dyDescent="0.25">
      <c r="A195" s="38" t="s">
        <v>19</v>
      </c>
      <c r="B195" s="39" t="s">
        <v>507</v>
      </c>
      <c r="C195" s="38" t="s">
        <v>142</v>
      </c>
      <c r="D195" s="38" t="s">
        <v>143</v>
      </c>
      <c r="E195" s="40">
        <v>303</v>
      </c>
      <c r="H195" s="6"/>
      <c r="I195" s="6"/>
      <c r="K195" s="6"/>
    </row>
    <row r="196" spans="1:11" x14ac:dyDescent="0.25">
      <c r="A196" s="20" t="s">
        <v>19</v>
      </c>
      <c r="B196" s="20" t="s">
        <v>507</v>
      </c>
      <c r="C196" s="20" t="s">
        <v>145</v>
      </c>
      <c r="D196" s="20"/>
      <c r="E196" s="17">
        <f>SUM(E197:E200)</f>
        <v>2193</v>
      </c>
      <c r="F196" s="22"/>
      <c r="G196" s="22"/>
      <c r="H196" s="8">
        <v>1</v>
      </c>
      <c r="I196" s="8">
        <v>1</v>
      </c>
      <c r="J196" s="29" t="s">
        <v>597</v>
      </c>
      <c r="K196" s="8">
        <v>1</v>
      </c>
    </row>
    <row r="197" spans="1:11" x14ac:dyDescent="0.25">
      <c r="A197" s="38" t="s">
        <v>19</v>
      </c>
      <c r="B197" s="39" t="s">
        <v>507</v>
      </c>
      <c r="C197" s="38" t="s">
        <v>145</v>
      </c>
      <c r="D197" s="38" t="s">
        <v>145</v>
      </c>
      <c r="E197" s="40">
        <v>1462</v>
      </c>
      <c r="H197" s="9"/>
      <c r="I197" s="9"/>
      <c r="K197" s="9"/>
    </row>
    <row r="198" spans="1:11" x14ac:dyDescent="0.25">
      <c r="A198" s="38" t="s">
        <v>19</v>
      </c>
      <c r="B198" s="39" t="s">
        <v>507</v>
      </c>
      <c r="C198" s="38" t="s">
        <v>145</v>
      </c>
      <c r="D198" s="38" t="s">
        <v>560</v>
      </c>
      <c r="E198" s="40">
        <v>284</v>
      </c>
      <c r="H198" s="6"/>
      <c r="I198" s="6"/>
      <c r="K198" s="6"/>
    </row>
    <row r="199" spans="1:11" x14ac:dyDescent="0.25">
      <c r="A199" s="38" t="s">
        <v>19</v>
      </c>
      <c r="B199" s="39" t="s">
        <v>507</v>
      </c>
      <c r="C199" s="38" t="s">
        <v>145</v>
      </c>
      <c r="D199" s="38" t="s">
        <v>146</v>
      </c>
      <c r="E199" s="40">
        <v>279</v>
      </c>
      <c r="H199" s="6"/>
      <c r="I199" s="6"/>
      <c r="K199" s="6"/>
    </row>
    <row r="200" spans="1:11" x14ac:dyDescent="0.25">
      <c r="A200" s="38" t="s">
        <v>19</v>
      </c>
      <c r="B200" s="39" t="s">
        <v>507</v>
      </c>
      <c r="C200" s="38" t="s">
        <v>145</v>
      </c>
      <c r="D200" s="38" t="s">
        <v>147</v>
      </c>
      <c r="E200" s="40">
        <v>168</v>
      </c>
      <c r="H200" s="6"/>
      <c r="I200" s="6"/>
      <c r="K200" s="6"/>
    </row>
    <row r="201" spans="1:11" x14ac:dyDescent="0.25">
      <c r="A201" s="20" t="s">
        <v>19</v>
      </c>
      <c r="B201" s="20" t="s">
        <v>507</v>
      </c>
      <c r="C201" s="20" t="s">
        <v>13</v>
      </c>
      <c r="D201" s="20"/>
      <c r="E201" s="17">
        <f>SUM(E202:E203)</f>
        <v>1457</v>
      </c>
      <c r="F201" s="22"/>
      <c r="G201" s="22"/>
      <c r="H201" s="8">
        <v>1</v>
      </c>
      <c r="I201" s="8">
        <v>1</v>
      </c>
      <c r="J201" s="29" t="s">
        <v>595</v>
      </c>
      <c r="K201" s="8">
        <v>1</v>
      </c>
    </row>
    <row r="202" spans="1:11" x14ac:dyDescent="0.25">
      <c r="A202" s="38" t="s">
        <v>19</v>
      </c>
      <c r="B202" s="39" t="s">
        <v>507</v>
      </c>
      <c r="C202" s="38" t="s">
        <v>13</v>
      </c>
      <c r="D202" s="38" t="s">
        <v>13</v>
      </c>
      <c r="E202" s="40">
        <v>1206</v>
      </c>
      <c r="H202" s="9"/>
      <c r="I202" s="9"/>
      <c r="K202" s="9"/>
    </row>
    <row r="203" spans="1:11" x14ac:dyDescent="0.25">
      <c r="A203" s="38" t="s">
        <v>19</v>
      </c>
      <c r="B203" s="39" t="s">
        <v>507</v>
      </c>
      <c r="C203" s="38" t="s">
        <v>13</v>
      </c>
      <c r="D203" s="38" t="s">
        <v>575</v>
      </c>
      <c r="E203" s="40">
        <v>251</v>
      </c>
      <c r="H203" s="6"/>
      <c r="I203" s="6"/>
      <c r="K203" s="6"/>
    </row>
    <row r="204" spans="1:11" x14ac:dyDescent="0.25">
      <c r="A204" s="20" t="s">
        <v>19</v>
      </c>
      <c r="B204" s="20" t="s">
        <v>507</v>
      </c>
      <c r="C204" s="20" t="s">
        <v>148</v>
      </c>
      <c r="D204" s="20"/>
      <c r="E204" s="17">
        <f>SUM(E205:E210)</f>
        <v>2838</v>
      </c>
      <c r="F204" s="22"/>
      <c r="G204" s="22"/>
      <c r="H204" s="8">
        <v>2</v>
      </c>
      <c r="I204" s="8">
        <v>2</v>
      </c>
      <c r="J204" s="29" t="s">
        <v>598</v>
      </c>
      <c r="K204" s="8">
        <v>2</v>
      </c>
    </row>
    <row r="205" spans="1:11" x14ac:dyDescent="0.25">
      <c r="A205" s="38" t="s">
        <v>19</v>
      </c>
      <c r="B205" s="39" t="s">
        <v>507</v>
      </c>
      <c r="C205" s="38" t="s">
        <v>148</v>
      </c>
      <c r="D205" s="38" t="s">
        <v>148</v>
      </c>
      <c r="E205" s="40">
        <v>1260</v>
      </c>
      <c r="H205" s="9"/>
      <c r="I205" s="9"/>
      <c r="K205" s="9"/>
    </row>
    <row r="206" spans="1:11" x14ac:dyDescent="0.25">
      <c r="A206" s="38" t="s">
        <v>19</v>
      </c>
      <c r="B206" s="39" t="s">
        <v>507</v>
      </c>
      <c r="C206" s="38" t="s">
        <v>148</v>
      </c>
      <c r="D206" s="38" t="s">
        <v>149</v>
      </c>
      <c r="E206" s="40">
        <v>482</v>
      </c>
      <c r="H206" s="6"/>
      <c r="I206" s="6"/>
      <c r="K206" s="6"/>
    </row>
    <row r="207" spans="1:11" x14ac:dyDescent="0.25">
      <c r="A207" s="38" t="s">
        <v>19</v>
      </c>
      <c r="B207" s="39" t="s">
        <v>507</v>
      </c>
      <c r="C207" s="38" t="s">
        <v>148</v>
      </c>
      <c r="D207" s="38" t="s">
        <v>150</v>
      </c>
      <c r="E207" s="40">
        <v>79</v>
      </c>
      <c r="H207" s="6"/>
      <c r="I207" s="6"/>
      <c r="K207" s="6"/>
    </row>
    <row r="208" spans="1:11" x14ac:dyDescent="0.25">
      <c r="A208" s="38" t="s">
        <v>19</v>
      </c>
      <c r="B208" s="39" t="s">
        <v>507</v>
      </c>
      <c r="C208" s="38" t="s">
        <v>148</v>
      </c>
      <c r="D208" s="38" t="s">
        <v>151</v>
      </c>
      <c r="E208" s="40">
        <v>434</v>
      </c>
      <c r="H208" s="6"/>
      <c r="I208" s="6"/>
      <c r="K208" s="6"/>
    </row>
    <row r="209" spans="1:11" x14ac:dyDescent="0.25">
      <c r="A209" s="38" t="s">
        <v>19</v>
      </c>
      <c r="B209" s="39" t="s">
        <v>507</v>
      </c>
      <c r="C209" s="38" t="s">
        <v>148</v>
      </c>
      <c r="D209" s="38" t="s">
        <v>116</v>
      </c>
      <c r="E209" s="40">
        <v>185</v>
      </c>
      <c r="H209" s="6"/>
      <c r="I209" s="6"/>
      <c r="K209" s="6"/>
    </row>
    <row r="210" spans="1:11" x14ac:dyDescent="0.25">
      <c r="A210" s="38" t="s">
        <v>19</v>
      </c>
      <c r="B210" s="39" t="s">
        <v>507</v>
      </c>
      <c r="C210" s="38" t="s">
        <v>148</v>
      </c>
      <c r="D210" s="38" t="s">
        <v>152</v>
      </c>
      <c r="E210" s="40">
        <v>398</v>
      </c>
      <c r="H210" s="6"/>
      <c r="I210" s="6"/>
      <c r="K210" s="6"/>
    </row>
    <row r="211" spans="1:11" x14ac:dyDescent="0.25">
      <c r="A211" s="20" t="s">
        <v>19</v>
      </c>
      <c r="B211" s="20" t="s">
        <v>507</v>
      </c>
      <c r="C211" s="20" t="s">
        <v>153</v>
      </c>
      <c r="D211" s="20"/>
      <c r="E211" s="17">
        <f>E212</f>
        <v>1349</v>
      </c>
      <c r="F211" s="22"/>
      <c r="G211" s="22"/>
      <c r="H211" s="8">
        <v>1</v>
      </c>
      <c r="I211" s="8">
        <v>1</v>
      </c>
      <c r="J211" s="29" t="s">
        <v>595</v>
      </c>
      <c r="K211" s="8">
        <v>1</v>
      </c>
    </row>
    <row r="212" spans="1:11" x14ac:dyDescent="0.25">
      <c r="A212" s="38" t="s">
        <v>19</v>
      </c>
      <c r="B212" s="39" t="s">
        <v>507</v>
      </c>
      <c r="C212" s="38" t="s">
        <v>153</v>
      </c>
      <c r="D212" s="38" t="s">
        <v>153</v>
      </c>
      <c r="E212" s="40">
        <v>1349</v>
      </c>
      <c r="H212" s="6"/>
      <c r="I212" s="6"/>
      <c r="K212" s="6"/>
    </row>
    <row r="213" spans="1:11" x14ac:dyDescent="0.25">
      <c r="A213" s="20" t="s">
        <v>19</v>
      </c>
      <c r="B213" s="20" t="s">
        <v>507</v>
      </c>
      <c r="C213" s="20" t="s">
        <v>154</v>
      </c>
      <c r="D213" s="20"/>
      <c r="E213" s="17">
        <f>SUM(E214:E218)</f>
        <v>1939</v>
      </c>
      <c r="F213" s="22"/>
      <c r="G213" s="22"/>
      <c r="H213" s="8">
        <v>2</v>
      </c>
      <c r="I213" s="8">
        <v>2</v>
      </c>
      <c r="J213" s="29" t="s">
        <v>596</v>
      </c>
      <c r="K213" s="8">
        <v>2</v>
      </c>
    </row>
    <row r="214" spans="1:11" x14ac:dyDescent="0.25">
      <c r="A214" s="38" t="s">
        <v>19</v>
      </c>
      <c r="B214" s="39" t="s">
        <v>507</v>
      </c>
      <c r="C214" s="38" t="s">
        <v>154</v>
      </c>
      <c r="D214" s="38" t="s">
        <v>154</v>
      </c>
      <c r="E214" s="40">
        <v>1060</v>
      </c>
      <c r="H214" s="9"/>
      <c r="I214" s="9"/>
      <c r="K214" s="9"/>
    </row>
    <row r="215" spans="1:11" x14ac:dyDescent="0.25">
      <c r="A215" s="38" t="s">
        <v>19</v>
      </c>
      <c r="B215" s="39" t="s">
        <v>507</v>
      </c>
      <c r="C215" s="38" t="s">
        <v>154</v>
      </c>
      <c r="D215" s="38" t="s">
        <v>155</v>
      </c>
      <c r="E215" s="40">
        <v>416</v>
      </c>
      <c r="H215" s="6"/>
      <c r="I215" s="6"/>
      <c r="K215" s="6"/>
    </row>
    <row r="216" spans="1:11" x14ac:dyDescent="0.25">
      <c r="A216" s="38" t="s">
        <v>19</v>
      </c>
      <c r="B216" s="39" t="s">
        <v>507</v>
      </c>
      <c r="C216" s="38" t="s">
        <v>154</v>
      </c>
      <c r="D216" s="38" t="s">
        <v>156</v>
      </c>
      <c r="E216" s="40">
        <v>282</v>
      </c>
      <c r="H216" s="6"/>
      <c r="I216" s="6"/>
      <c r="K216" s="6"/>
    </row>
    <row r="217" spans="1:11" x14ac:dyDescent="0.25">
      <c r="A217" s="38" t="s">
        <v>19</v>
      </c>
      <c r="B217" s="39" t="s">
        <v>507</v>
      </c>
      <c r="C217" s="38" t="s">
        <v>154</v>
      </c>
      <c r="D217" s="38" t="s">
        <v>157</v>
      </c>
      <c r="E217" s="40">
        <v>139</v>
      </c>
      <c r="H217" s="6"/>
      <c r="I217" s="6"/>
      <c r="K217" s="6"/>
    </row>
    <row r="218" spans="1:11" x14ac:dyDescent="0.25">
      <c r="A218" s="38" t="s">
        <v>19</v>
      </c>
      <c r="B218" s="39" t="s">
        <v>507</v>
      </c>
      <c r="C218" s="38" t="s">
        <v>154</v>
      </c>
      <c r="D218" s="38" t="s">
        <v>158</v>
      </c>
      <c r="E218" s="40">
        <v>42</v>
      </c>
      <c r="H218" s="6"/>
      <c r="I218" s="6"/>
      <c r="K218" s="6"/>
    </row>
    <row r="219" spans="1:11" x14ac:dyDescent="0.25">
      <c r="A219" s="20" t="s">
        <v>19</v>
      </c>
      <c r="B219" s="20" t="s">
        <v>507</v>
      </c>
      <c r="C219" s="20" t="s">
        <v>159</v>
      </c>
      <c r="D219" s="20"/>
      <c r="E219" s="17">
        <f>SUM(E220:E222)</f>
        <v>2102</v>
      </c>
      <c r="F219" s="22"/>
      <c r="G219" s="22"/>
      <c r="H219" s="8">
        <v>1</v>
      </c>
      <c r="I219" s="8">
        <v>1</v>
      </c>
      <c r="J219" s="29" t="s">
        <v>597</v>
      </c>
      <c r="K219" s="8">
        <v>1</v>
      </c>
    </row>
    <row r="220" spans="1:11" x14ac:dyDescent="0.25">
      <c r="A220" s="38" t="s">
        <v>19</v>
      </c>
      <c r="B220" s="39" t="s">
        <v>507</v>
      </c>
      <c r="C220" s="38" t="s">
        <v>159</v>
      </c>
      <c r="D220" s="38" t="s">
        <v>159</v>
      </c>
      <c r="E220" s="40">
        <v>647</v>
      </c>
      <c r="H220" s="9"/>
      <c r="I220" s="9"/>
      <c r="K220" s="9"/>
    </row>
    <row r="221" spans="1:11" x14ac:dyDescent="0.25">
      <c r="A221" s="38" t="s">
        <v>19</v>
      </c>
      <c r="B221" s="39" t="s">
        <v>507</v>
      </c>
      <c r="C221" s="38" t="s">
        <v>159</v>
      </c>
      <c r="D221" s="38" t="s">
        <v>160</v>
      </c>
      <c r="E221" s="40">
        <v>908</v>
      </c>
      <c r="H221" s="6"/>
      <c r="I221" s="6"/>
      <c r="K221" s="6"/>
    </row>
    <row r="222" spans="1:11" x14ac:dyDescent="0.25">
      <c r="A222" s="38" t="s">
        <v>19</v>
      </c>
      <c r="B222" s="39" t="s">
        <v>507</v>
      </c>
      <c r="C222" s="38" t="s">
        <v>159</v>
      </c>
      <c r="D222" s="38" t="s">
        <v>161</v>
      </c>
      <c r="E222" s="40">
        <v>547</v>
      </c>
      <c r="H222" s="6"/>
      <c r="I222" s="6"/>
      <c r="K222" s="6"/>
    </row>
    <row r="223" spans="1:11" x14ac:dyDescent="0.25">
      <c r="A223" s="20" t="s">
        <v>19</v>
      </c>
      <c r="B223" s="20" t="s">
        <v>507</v>
      </c>
      <c r="C223" s="20" t="s">
        <v>162</v>
      </c>
      <c r="D223" s="20"/>
      <c r="E223" s="17">
        <f>SUM(E224:E225)</f>
        <v>1759</v>
      </c>
      <c r="F223" s="22"/>
      <c r="G223" s="22"/>
      <c r="H223" s="8">
        <v>1</v>
      </c>
      <c r="I223" s="8">
        <v>1</v>
      </c>
      <c r="J223" s="29" t="s">
        <v>596</v>
      </c>
      <c r="K223" s="8">
        <v>1</v>
      </c>
    </row>
    <row r="224" spans="1:11" x14ac:dyDescent="0.25">
      <c r="A224" s="38" t="s">
        <v>19</v>
      </c>
      <c r="B224" s="39" t="s">
        <v>507</v>
      </c>
      <c r="C224" s="38" t="s">
        <v>162</v>
      </c>
      <c r="D224" s="38" t="s">
        <v>162</v>
      </c>
      <c r="E224" s="40">
        <v>1432</v>
      </c>
      <c r="H224" s="9"/>
      <c r="I224" s="9"/>
      <c r="K224" s="9"/>
    </row>
    <row r="225" spans="1:11" x14ac:dyDescent="0.25">
      <c r="A225" s="38" t="s">
        <v>19</v>
      </c>
      <c r="B225" s="39" t="s">
        <v>507</v>
      </c>
      <c r="C225" s="38" t="s">
        <v>162</v>
      </c>
      <c r="D225" s="38" t="s">
        <v>163</v>
      </c>
      <c r="E225" s="40">
        <v>327</v>
      </c>
      <c r="H225" s="6"/>
      <c r="I225" s="6"/>
      <c r="K225" s="6"/>
    </row>
    <row r="226" spans="1:11" x14ac:dyDescent="0.25">
      <c r="A226" s="20" t="s">
        <v>19</v>
      </c>
      <c r="B226" s="20" t="s">
        <v>507</v>
      </c>
      <c r="C226" s="20" t="s">
        <v>164</v>
      </c>
      <c r="D226" s="20"/>
      <c r="E226" s="17">
        <f>SUM(E227:E228)</f>
        <v>2036</v>
      </c>
      <c r="F226" s="22"/>
      <c r="G226" s="22"/>
      <c r="H226" s="8">
        <v>1</v>
      </c>
      <c r="I226" s="8">
        <v>1</v>
      </c>
      <c r="J226" s="29" t="s">
        <v>597</v>
      </c>
      <c r="K226" s="8">
        <v>1</v>
      </c>
    </row>
    <row r="227" spans="1:11" x14ac:dyDescent="0.25">
      <c r="A227" s="38" t="s">
        <v>19</v>
      </c>
      <c r="B227" s="39" t="s">
        <v>507</v>
      </c>
      <c r="C227" s="38" t="s">
        <v>164</v>
      </c>
      <c r="D227" s="38" t="s">
        <v>164</v>
      </c>
      <c r="E227" s="40">
        <v>1459</v>
      </c>
      <c r="G227" s="25" t="s">
        <v>503</v>
      </c>
      <c r="H227" s="9"/>
      <c r="I227" s="9"/>
      <c r="K227" s="9"/>
    </row>
    <row r="228" spans="1:11" x14ac:dyDescent="0.25">
      <c r="A228" s="38" t="s">
        <v>19</v>
      </c>
      <c r="B228" s="39" t="s">
        <v>507</v>
      </c>
      <c r="C228" s="38" t="s">
        <v>164</v>
      </c>
      <c r="D228" s="38" t="s">
        <v>165</v>
      </c>
      <c r="E228" s="40">
        <v>577</v>
      </c>
      <c r="H228" s="6"/>
      <c r="I228" s="6"/>
      <c r="K228" s="6"/>
    </row>
    <row r="229" spans="1:11" x14ac:dyDescent="0.25">
      <c r="A229" s="20" t="s">
        <v>19</v>
      </c>
      <c r="B229" s="20" t="s">
        <v>507</v>
      </c>
      <c r="C229" s="20" t="s">
        <v>166</v>
      </c>
      <c r="D229" s="20"/>
      <c r="E229" s="17">
        <f>SUM(E230:E231)</f>
        <v>1725</v>
      </c>
      <c r="F229" s="22"/>
      <c r="G229" s="22"/>
      <c r="H229" s="8">
        <v>1</v>
      </c>
      <c r="I229" s="8">
        <v>1</v>
      </c>
      <c r="J229" s="29" t="s">
        <v>596</v>
      </c>
      <c r="K229" s="8">
        <v>1</v>
      </c>
    </row>
    <row r="230" spans="1:11" x14ac:dyDescent="0.25">
      <c r="A230" s="38" t="s">
        <v>19</v>
      </c>
      <c r="B230" s="39" t="s">
        <v>507</v>
      </c>
      <c r="C230" s="38" t="s">
        <v>166</v>
      </c>
      <c r="D230" s="38" t="s">
        <v>166</v>
      </c>
      <c r="E230" s="40">
        <v>1148</v>
      </c>
      <c r="G230" s="44" t="s">
        <v>588</v>
      </c>
      <c r="H230" s="9"/>
      <c r="I230" s="9"/>
      <c r="K230" s="9"/>
    </row>
    <row r="231" spans="1:11" x14ac:dyDescent="0.25">
      <c r="A231" s="38" t="s">
        <v>19</v>
      </c>
      <c r="B231" s="39" t="s">
        <v>507</v>
      </c>
      <c r="C231" s="38" t="s">
        <v>166</v>
      </c>
      <c r="D231" s="38" t="s">
        <v>574</v>
      </c>
      <c r="E231" s="40">
        <v>577</v>
      </c>
      <c r="H231" s="6"/>
      <c r="I231" s="6"/>
      <c r="K231" s="6"/>
    </row>
    <row r="232" spans="1:11" x14ac:dyDescent="0.25">
      <c r="A232" s="20" t="s">
        <v>19</v>
      </c>
      <c r="B232" s="20" t="s">
        <v>507</v>
      </c>
      <c r="C232" s="20" t="s">
        <v>167</v>
      </c>
      <c r="D232" s="20"/>
      <c r="E232" s="17">
        <f>E233</f>
        <v>2027</v>
      </c>
      <c r="F232" s="22"/>
      <c r="G232" s="22"/>
      <c r="H232" s="8">
        <v>1</v>
      </c>
      <c r="I232" s="8">
        <v>2</v>
      </c>
      <c r="J232" s="29" t="s">
        <v>597</v>
      </c>
      <c r="K232" s="8">
        <v>1</v>
      </c>
    </row>
    <row r="233" spans="1:11" x14ac:dyDescent="0.25">
      <c r="A233" s="38" t="s">
        <v>19</v>
      </c>
      <c r="B233" s="39" t="s">
        <v>507</v>
      </c>
      <c r="C233" s="38" t="s">
        <v>167</v>
      </c>
      <c r="D233" s="38" t="s">
        <v>167</v>
      </c>
      <c r="E233" s="40">
        <v>2027</v>
      </c>
      <c r="H233" s="7"/>
      <c r="I233" s="7"/>
      <c r="K233" s="7"/>
    </row>
    <row r="234" spans="1:11" x14ac:dyDescent="0.25">
      <c r="A234" s="20" t="s">
        <v>19</v>
      </c>
      <c r="B234" s="20" t="s">
        <v>507</v>
      </c>
      <c r="C234" s="20" t="s">
        <v>168</v>
      </c>
      <c r="D234" s="20"/>
      <c r="E234" s="17">
        <f>E235</f>
        <v>1968</v>
      </c>
      <c r="F234" s="22"/>
      <c r="G234" s="22"/>
      <c r="H234" s="8">
        <v>1</v>
      </c>
      <c r="I234" s="8">
        <v>1</v>
      </c>
      <c r="J234" s="29" t="s">
        <v>596</v>
      </c>
      <c r="K234" s="8">
        <v>1</v>
      </c>
    </row>
    <row r="235" spans="1:11" x14ac:dyDescent="0.25">
      <c r="A235" s="38" t="s">
        <v>19</v>
      </c>
      <c r="B235" s="39" t="s">
        <v>507</v>
      </c>
      <c r="C235" s="38" t="s">
        <v>168</v>
      </c>
      <c r="D235" s="38" t="s">
        <v>168</v>
      </c>
      <c r="E235" s="40">
        <v>1968</v>
      </c>
      <c r="H235" s="6"/>
      <c r="I235" s="6"/>
      <c r="K235" s="6"/>
    </row>
    <row r="236" spans="1:11" x14ac:dyDescent="0.25">
      <c r="A236" s="20" t="s">
        <v>19</v>
      </c>
      <c r="B236" s="20" t="s">
        <v>507</v>
      </c>
      <c r="C236" s="1" t="s">
        <v>535</v>
      </c>
      <c r="D236" s="20"/>
      <c r="E236" s="17">
        <f>SUM(E237:E239)</f>
        <v>1659</v>
      </c>
      <c r="F236" s="22"/>
      <c r="G236" s="22"/>
      <c r="H236" s="8">
        <v>3</v>
      </c>
      <c r="I236" s="8">
        <v>3</v>
      </c>
      <c r="J236" s="29" t="s">
        <v>596</v>
      </c>
      <c r="K236" s="8">
        <v>3</v>
      </c>
    </row>
    <row r="237" spans="1:11" x14ac:dyDescent="0.25">
      <c r="A237" s="38" t="s">
        <v>19</v>
      </c>
      <c r="B237" s="39" t="s">
        <v>507</v>
      </c>
      <c r="C237" s="38" t="s">
        <v>169</v>
      </c>
      <c r="D237" s="38" t="s">
        <v>169</v>
      </c>
      <c r="E237" s="40">
        <v>643</v>
      </c>
      <c r="G237" s="44" t="s">
        <v>588</v>
      </c>
      <c r="H237" s="9"/>
      <c r="I237" s="9"/>
      <c r="K237" s="9"/>
    </row>
    <row r="238" spans="1:11" x14ac:dyDescent="0.25">
      <c r="A238" s="38" t="s">
        <v>19</v>
      </c>
      <c r="B238" s="39" t="s">
        <v>507</v>
      </c>
      <c r="C238" s="38" t="s">
        <v>169</v>
      </c>
      <c r="D238" s="38" t="s">
        <v>170</v>
      </c>
      <c r="E238" s="40">
        <v>568</v>
      </c>
      <c r="H238" s="9"/>
      <c r="I238" s="9"/>
      <c r="K238" s="9"/>
    </row>
    <row r="239" spans="1:11" x14ac:dyDescent="0.25">
      <c r="A239" s="38" t="s">
        <v>19</v>
      </c>
      <c r="B239" s="39" t="s">
        <v>507</v>
      </c>
      <c r="C239" s="38" t="s">
        <v>144</v>
      </c>
      <c r="D239" s="38" t="s">
        <v>144</v>
      </c>
      <c r="E239" s="40">
        <v>448</v>
      </c>
      <c r="K239" s="47"/>
    </row>
    <row r="240" spans="1:11" x14ac:dyDescent="0.25">
      <c r="A240" s="20" t="s">
        <v>19</v>
      </c>
      <c r="B240" s="20" t="s">
        <v>507</v>
      </c>
      <c r="C240" s="20" t="s">
        <v>171</v>
      </c>
      <c r="D240" s="20"/>
      <c r="E240" s="17">
        <f>SUM(E241:E243)</f>
        <v>1442</v>
      </c>
      <c r="F240" s="22"/>
      <c r="G240" s="22"/>
      <c r="H240" s="8">
        <v>1</v>
      </c>
      <c r="I240" s="8">
        <v>1</v>
      </c>
      <c r="J240" s="29" t="s">
        <v>595</v>
      </c>
      <c r="K240" s="8">
        <v>1</v>
      </c>
    </row>
    <row r="241" spans="1:11" x14ac:dyDescent="0.25">
      <c r="A241" s="38" t="s">
        <v>19</v>
      </c>
      <c r="B241" s="39" t="s">
        <v>507</v>
      </c>
      <c r="C241" s="38" t="s">
        <v>171</v>
      </c>
      <c r="D241" s="38" t="s">
        <v>171</v>
      </c>
      <c r="E241" s="40">
        <v>590</v>
      </c>
      <c r="H241" s="9"/>
      <c r="I241" s="9"/>
      <c r="K241" s="9"/>
    </row>
    <row r="242" spans="1:11" x14ac:dyDescent="0.25">
      <c r="A242" s="38" t="s">
        <v>19</v>
      </c>
      <c r="B242" s="39" t="s">
        <v>507</v>
      </c>
      <c r="C242" s="38" t="s">
        <v>171</v>
      </c>
      <c r="D242" s="38" t="s">
        <v>172</v>
      </c>
      <c r="E242" s="40">
        <v>743</v>
      </c>
      <c r="H242" s="6"/>
      <c r="I242" s="6"/>
      <c r="K242" s="6"/>
    </row>
    <row r="243" spans="1:11" x14ac:dyDescent="0.25">
      <c r="A243" s="38" t="s">
        <v>19</v>
      </c>
      <c r="B243" s="39" t="s">
        <v>507</v>
      </c>
      <c r="C243" s="38" t="s">
        <v>171</v>
      </c>
      <c r="D243" s="38" t="s">
        <v>173</v>
      </c>
      <c r="E243" s="40">
        <v>109</v>
      </c>
      <c r="H243" s="6"/>
      <c r="I243" s="6"/>
      <c r="K243" s="6"/>
    </row>
    <row r="244" spans="1:11" x14ac:dyDescent="0.25">
      <c r="A244" s="20" t="s">
        <v>19</v>
      </c>
      <c r="B244" s="20" t="s">
        <v>507</v>
      </c>
      <c r="C244" s="20" t="s">
        <v>174</v>
      </c>
      <c r="D244" s="20"/>
      <c r="E244" s="17">
        <f>E245</f>
        <v>1551</v>
      </c>
      <c r="F244" s="22"/>
      <c r="G244" s="22"/>
      <c r="H244" s="8">
        <v>1</v>
      </c>
      <c r="I244" s="8">
        <v>1</v>
      </c>
      <c r="J244" s="29" t="s">
        <v>596</v>
      </c>
      <c r="K244" s="8">
        <v>1</v>
      </c>
    </row>
    <row r="245" spans="1:11" x14ac:dyDescent="0.25">
      <c r="A245" s="38" t="s">
        <v>19</v>
      </c>
      <c r="B245" s="39" t="s">
        <v>507</v>
      </c>
      <c r="C245" s="38" t="s">
        <v>174</v>
      </c>
      <c r="D245" s="38" t="s">
        <v>174</v>
      </c>
      <c r="E245" s="40">
        <v>1551</v>
      </c>
      <c r="H245" s="6"/>
      <c r="I245" s="6"/>
      <c r="K245" s="6"/>
    </row>
    <row r="246" spans="1:11" x14ac:dyDescent="0.25">
      <c r="A246" s="34" t="s">
        <v>19</v>
      </c>
      <c r="B246" s="34" t="s">
        <v>282</v>
      </c>
      <c r="C246" s="19"/>
      <c r="D246" s="34"/>
      <c r="E246" s="35">
        <f>E247+E248+E250+E252+E264+E266+E268+E275+E277+E281+E287+E295+E300+E308</f>
        <v>48562</v>
      </c>
      <c r="F246" s="21"/>
      <c r="G246" s="21"/>
      <c r="H246" s="36">
        <f>SUM(H247:H310)</f>
        <v>16</v>
      </c>
      <c r="I246" s="36">
        <f>SUM(I247:I310)</f>
        <v>19</v>
      </c>
      <c r="K246" s="36"/>
    </row>
    <row r="247" spans="1:11" x14ac:dyDescent="0.25">
      <c r="A247" s="20" t="s">
        <v>19</v>
      </c>
      <c r="B247" s="20" t="s">
        <v>282</v>
      </c>
      <c r="C247" s="20" t="s">
        <v>175</v>
      </c>
      <c r="D247" s="20"/>
      <c r="E247" s="17">
        <v>25318</v>
      </c>
      <c r="F247" s="22"/>
      <c r="G247" s="22"/>
      <c r="H247" s="22"/>
      <c r="I247" s="22"/>
      <c r="K247" s="22"/>
    </row>
    <row r="248" spans="1:11" x14ac:dyDescent="0.25">
      <c r="A248" s="20" t="s">
        <v>19</v>
      </c>
      <c r="B248" s="20" t="s">
        <v>282</v>
      </c>
      <c r="C248" s="20" t="s">
        <v>176</v>
      </c>
      <c r="D248" s="20"/>
      <c r="E248" s="17">
        <f>E249</f>
        <v>1702</v>
      </c>
      <c r="F248" s="22"/>
      <c r="G248" s="22"/>
      <c r="H248" s="8">
        <v>1</v>
      </c>
      <c r="I248" s="8">
        <v>2</v>
      </c>
      <c r="J248" s="29" t="s">
        <v>596</v>
      </c>
      <c r="K248" s="8">
        <v>1</v>
      </c>
    </row>
    <row r="249" spans="1:11" s="50" customFormat="1" x14ac:dyDescent="0.25">
      <c r="A249" s="38" t="s">
        <v>19</v>
      </c>
      <c r="B249" s="39" t="s">
        <v>282</v>
      </c>
      <c r="C249" s="42" t="s">
        <v>176</v>
      </c>
      <c r="D249" s="42" t="s">
        <v>176</v>
      </c>
      <c r="E249" s="40">
        <v>1702</v>
      </c>
      <c r="F249" s="25"/>
      <c r="G249" s="25"/>
      <c r="H249" s="3"/>
      <c r="I249" s="3"/>
      <c r="K249" s="3"/>
    </row>
    <row r="250" spans="1:11" x14ac:dyDescent="0.25">
      <c r="A250" s="20" t="s">
        <v>19</v>
      </c>
      <c r="B250" s="20" t="s">
        <v>282</v>
      </c>
      <c r="C250" s="20" t="s">
        <v>177</v>
      </c>
      <c r="D250" s="20"/>
      <c r="E250" s="17">
        <f>E251</f>
        <v>1250</v>
      </c>
      <c r="F250" s="22"/>
      <c r="G250" s="22"/>
      <c r="H250" s="8">
        <v>1</v>
      </c>
      <c r="I250" s="8">
        <v>1</v>
      </c>
      <c r="J250" s="29" t="s">
        <v>595</v>
      </c>
      <c r="K250" s="8">
        <v>1</v>
      </c>
    </row>
    <row r="251" spans="1:11" x14ac:dyDescent="0.25">
      <c r="A251" s="38" t="s">
        <v>19</v>
      </c>
      <c r="B251" s="39" t="s">
        <v>282</v>
      </c>
      <c r="C251" s="38" t="s">
        <v>177</v>
      </c>
      <c r="D251" s="38" t="s">
        <v>177</v>
      </c>
      <c r="E251" s="40">
        <v>1250</v>
      </c>
      <c r="G251" s="44" t="s">
        <v>588</v>
      </c>
      <c r="H251" s="3"/>
      <c r="I251" s="3"/>
      <c r="K251" s="3"/>
    </row>
    <row r="252" spans="1:11" x14ac:dyDescent="0.25">
      <c r="A252" s="20" t="s">
        <v>19</v>
      </c>
      <c r="B252" s="20" t="s">
        <v>282</v>
      </c>
      <c r="C252" s="20" t="s">
        <v>14</v>
      </c>
      <c r="D252" s="20"/>
      <c r="E252" s="17">
        <f>SUM(E253:E263)</f>
        <v>3672</v>
      </c>
      <c r="F252" s="22"/>
      <c r="G252" s="22"/>
      <c r="H252" s="8">
        <v>2</v>
      </c>
      <c r="I252" s="8">
        <v>2</v>
      </c>
      <c r="J252" s="29" t="s">
        <v>599</v>
      </c>
      <c r="K252" s="8">
        <v>2</v>
      </c>
    </row>
    <row r="253" spans="1:11" x14ac:dyDescent="0.25">
      <c r="A253" s="38" t="s">
        <v>19</v>
      </c>
      <c r="B253" s="39" t="s">
        <v>282</v>
      </c>
      <c r="C253" s="38" t="s">
        <v>14</v>
      </c>
      <c r="D253" s="38" t="s">
        <v>517</v>
      </c>
      <c r="E253" s="40">
        <v>895</v>
      </c>
      <c r="G253" s="44" t="s">
        <v>588</v>
      </c>
      <c r="H253" s="4"/>
      <c r="I253" s="3"/>
      <c r="K253" s="4"/>
    </row>
    <row r="254" spans="1:11" x14ac:dyDescent="0.25">
      <c r="A254" s="38" t="s">
        <v>19</v>
      </c>
      <c r="B254" s="39" t="s">
        <v>282</v>
      </c>
      <c r="C254" s="38" t="s">
        <v>14</v>
      </c>
      <c r="D254" s="38" t="s">
        <v>179</v>
      </c>
      <c r="E254" s="40">
        <v>298</v>
      </c>
      <c r="H254" s="4"/>
      <c r="I254" s="3"/>
      <c r="K254" s="4"/>
    </row>
    <row r="255" spans="1:11" x14ac:dyDescent="0.25">
      <c r="A255" s="38" t="s">
        <v>19</v>
      </c>
      <c r="B255" s="39" t="s">
        <v>282</v>
      </c>
      <c r="C255" s="38" t="s">
        <v>14</v>
      </c>
      <c r="D255" s="38" t="s">
        <v>180</v>
      </c>
      <c r="E255" s="40">
        <v>326</v>
      </c>
      <c r="H255" s="4"/>
      <c r="I255" s="3"/>
      <c r="K255" s="4"/>
    </row>
    <row r="256" spans="1:11" x14ac:dyDescent="0.25">
      <c r="A256" s="38" t="s">
        <v>19</v>
      </c>
      <c r="B256" s="39" t="s">
        <v>282</v>
      </c>
      <c r="C256" s="38" t="s">
        <v>14</v>
      </c>
      <c r="D256" s="38" t="s">
        <v>181</v>
      </c>
      <c r="E256" s="40">
        <v>121</v>
      </c>
      <c r="H256" s="4"/>
      <c r="I256" s="3"/>
      <c r="K256" s="4"/>
    </row>
    <row r="257" spans="1:11" x14ac:dyDescent="0.25">
      <c r="A257" s="38" t="s">
        <v>19</v>
      </c>
      <c r="B257" s="39" t="s">
        <v>282</v>
      </c>
      <c r="C257" s="38" t="s">
        <v>14</v>
      </c>
      <c r="D257" s="38" t="s">
        <v>182</v>
      </c>
      <c r="E257" s="40">
        <v>541</v>
      </c>
      <c r="H257" s="4"/>
      <c r="I257" s="3"/>
      <c r="K257" s="4"/>
    </row>
    <row r="258" spans="1:11" x14ac:dyDescent="0.25">
      <c r="A258" s="38" t="s">
        <v>19</v>
      </c>
      <c r="B258" s="39" t="s">
        <v>282</v>
      </c>
      <c r="C258" s="38" t="s">
        <v>14</v>
      </c>
      <c r="D258" s="38" t="s">
        <v>183</v>
      </c>
      <c r="E258" s="40">
        <v>137</v>
      </c>
      <c r="H258" s="4"/>
      <c r="I258" s="3"/>
      <c r="K258" s="4"/>
    </row>
    <row r="259" spans="1:11" x14ac:dyDescent="0.25">
      <c r="A259" s="38" t="s">
        <v>19</v>
      </c>
      <c r="B259" s="39" t="s">
        <v>282</v>
      </c>
      <c r="C259" s="38" t="s">
        <v>14</v>
      </c>
      <c r="D259" s="38" t="s">
        <v>184</v>
      </c>
      <c r="E259" s="40">
        <v>225</v>
      </c>
      <c r="H259" s="4"/>
      <c r="I259" s="3"/>
      <c r="K259" s="4"/>
    </row>
    <row r="260" spans="1:11" x14ac:dyDescent="0.25">
      <c r="A260" s="38" t="s">
        <v>19</v>
      </c>
      <c r="B260" s="39" t="s">
        <v>282</v>
      </c>
      <c r="C260" s="38" t="s">
        <v>14</v>
      </c>
      <c r="D260" s="38" t="s">
        <v>185</v>
      </c>
      <c r="E260" s="40">
        <v>57</v>
      </c>
      <c r="H260" s="4"/>
      <c r="I260" s="3"/>
      <c r="K260" s="4"/>
    </row>
    <row r="261" spans="1:11" x14ac:dyDescent="0.25">
      <c r="A261" s="38" t="s">
        <v>19</v>
      </c>
      <c r="B261" s="39" t="s">
        <v>282</v>
      </c>
      <c r="C261" s="38" t="s">
        <v>14</v>
      </c>
      <c r="D261" s="38" t="s">
        <v>577</v>
      </c>
      <c r="E261" s="40">
        <v>221</v>
      </c>
      <c r="H261" s="4"/>
      <c r="I261" s="3"/>
      <c r="K261" s="4"/>
    </row>
    <row r="262" spans="1:11" x14ac:dyDescent="0.25">
      <c r="A262" s="38" t="s">
        <v>19</v>
      </c>
      <c r="B262" s="39" t="s">
        <v>282</v>
      </c>
      <c r="C262" s="38" t="s">
        <v>14</v>
      </c>
      <c r="D262" s="38" t="s">
        <v>576</v>
      </c>
      <c r="E262" s="40">
        <v>829</v>
      </c>
      <c r="H262" s="4"/>
      <c r="I262" s="3"/>
      <c r="K262" s="4"/>
    </row>
    <row r="263" spans="1:11" x14ac:dyDescent="0.25">
      <c r="A263" s="38" t="s">
        <v>19</v>
      </c>
      <c r="B263" s="39" t="s">
        <v>282</v>
      </c>
      <c r="C263" s="38" t="s">
        <v>14</v>
      </c>
      <c r="D263" s="38" t="s">
        <v>186</v>
      </c>
      <c r="E263" s="40">
        <v>22</v>
      </c>
      <c r="H263" s="4"/>
      <c r="I263" s="3"/>
      <c r="K263" s="4"/>
    </row>
    <row r="264" spans="1:11" x14ac:dyDescent="0.25">
      <c r="A264" s="20" t="s">
        <v>19</v>
      </c>
      <c r="B264" s="20" t="s">
        <v>282</v>
      </c>
      <c r="C264" s="20" t="s">
        <v>187</v>
      </c>
      <c r="D264" s="20"/>
      <c r="E264" s="17">
        <f>E265</f>
        <v>420</v>
      </c>
      <c r="F264" s="22"/>
      <c r="G264" s="22"/>
      <c r="H264" s="8">
        <v>1</v>
      </c>
      <c r="I264" s="8">
        <v>1</v>
      </c>
      <c r="J264" s="29" t="s">
        <v>593</v>
      </c>
      <c r="K264" s="8">
        <v>1</v>
      </c>
    </row>
    <row r="265" spans="1:11" x14ac:dyDescent="0.25">
      <c r="A265" s="38" t="s">
        <v>19</v>
      </c>
      <c r="B265" s="39" t="s">
        <v>282</v>
      </c>
      <c r="C265" s="38" t="s">
        <v>187</v>
      </c>
      <c r="D265" s="38" t="s">
        <v>187</v>
      </c>
      <c r="E265" s="40">
        <v>420</v>
      </c>
      <c r="G265" s="44" t="s">
        <v>588</v>
      </c>
      <c r="H265" s="3"/>
      <c r="I265" s="3"/>
      <c r="K265" s="3"/>
    </row>
    <row r="266" spans="1:11" x14ac:dyDescent="0.25">
      <c r="A266" s="20" t="s">
        <v>19</v>
      </c>
      <c r="B266" s="20" t="s">
        <v>282</v>
      </c>
      <c r="C266" s="20" t="s">
        <v>188</v>
      </c>
      <c r="D266" s="20"/>
      <c r="E266" s="17">
        <f>E267</f>
        <v>3359</v>
      </c>
      <c r="F266" s="22"/>
      <c r="G266" s="22"/>
      <c r="H266" s="8">
        <v>2</v>
      </c>
      <c r="I266" s="8">
        <v>2</v>
      </c>
      <c r="J266" s="29" t="s">
        <v>599</v>
      </c>
      <c r="K266" s="8">
        <v>2</v>
      </c>
    </row>
    <row r="267" spans="1:11" x14ac:dyDescent="0.25">
      <c r="A267" s="38" t="s">
        <v>19</v>
      </c>
      <c r="B267" s="39" t="s">
        <v>282</v>
      </c>
      <c r="C267" s="38" t="s">
        <v>188</v>
      </c>
      <c r="D267" s="38" t="s">
        <v>188</v>
      </c>
      <c r="E267" s="40">
        <v>3359</v>
      </c>
      <c r="G267" s="44" t="s">
        <v>588</v>
      </c>
      <c r="H267" s="3"/>
      <c r="I267" s="3"/>
      <c r="K267" s="3"/>
    </row>
    <row r="268" spans="1:11" x14ac:dyDescent="0.25">
      <c r="A268" s="20" t="s">
        <v>19</v>
      </c>
      <c r="B268" s="20" t="s">
        <v>282</v>
      </c>
      <c r="C268" s="20" t="s">
        <v>13</v>
      </c>
      <c r="D268" s="20"/>
      <c r="E268" s="17">
        <f>SUM(E269:E274)</f>
        <v>1676</v>
      </c>
      <c r="F268" s="22"/>
      <c r="G268" s="22"/>
      <c r="H268" s="8">
        <v>1</v>
      </c>
      <c r="I268" s="8">
        <v>1</v>
      </c>
      <c r="J268" s="29" t="s">
        <v>596</v>
      </c>
      <c r="K268" s="8">
        <v>1</v>
      </c>
    </row>
    <row r="269" spans="1:11" x14ac:dyDescent="0.25">
      <c r="A269" s="38" t="s">
        <v>19</v>
      </c>
      <c r="B269" s="39" t="s">
        <v>282</v>
      </c>
      <c r="C269" s="38" t="s">
        <v>13</v>
      </c>
      <c r="D269" s="38" t="s">
        <v>189</v>
      </c>
      <c r="E269" s="40">
        <v>303</v>
      </c>
      <c r="G269" s="44" t="s">
        <v>588</v>
      </c>
      <c r="I269" s="3"/>
      <c r="K269" s="47"/>
    </row>
    <row r="270" spans="1:11" x14ac:dyDescent="0.25">
      <c r="A270" s="38" t="s">
        <v>19</v>
      </c>
      <c r="B270" s="39" t="s">
        <v>282</v>
      </c>
      <c r="C270" s="38" t="s">
        <v>13</v>
      </c>
      <c r="D270" s="38" t="s">
        <v>12</v>
      </c>
      <c r="E270" s="40">
        <v>570</v>
      </c>
      <c r="I270" s="3"/>
      <c r="K270" s="47"/>
    </row>
    <row r="271" spans="1:11" x14ac:dyDescent="0.25">
      <c r="A271" s="38" t="s">
        <v>19</v>
      </c>
      <c r="B271" s="39" t="s">
        <v>282</v>
      </c>
      <c r="C271" s="38" t="s">
        <v>13</v>
      </c>
      <c r="D271" s="38" t="s">
        <v>190</v>
      </c>
      <c r="E271" s="40">
        <v>275</v>
      </c>
      <c r="I271" s="3"/>
      <c r="K271" s="47"/>
    </row>
    <row r="272" spans="1:11" x14ac:dyDescent="0.25">
      <c r="A272" s="38" t="s">
        <v>19</v>
      </c>
      <c r="B272" s="39" t="s">
        <v>282</v>
      </c>
      <c r="C272" s="38" t="s">
        <v>13</v>
      </c>
      <c r="D272" s="38" t="s">
        <v>191</v>
      </c>
      <c r="E272" s="40">
        <v>251</v>
      </c>
      <c r="I272" s="3"/>
      <c r="K272" s="47"/>
    </row>
    <row r="273" spans="1:11" x14ac:dyDescent="0.25">
      <c r="A273" s="38" t="s">
        <v>19</v>
      </c>
      <c r="B273" s="39" t="s">
        <v>282</v>
      </c>
      <c r="C273" s="38" t="s">
        <v>13</v>
      </c>
      <c r="D273" s="38" t="s">
        <v>192</v>
      </c>
      <c r="E273" s="40">
        <v>69</v>
      </c>
      <c r="I273" s="3"/>
      <c r="K273" s="47"/>
    </row>
    <row r="274" spans="1:11" x14ac:dyDescent="0.25">
      <c r="A274" s="38" t="s">
        <v>19</v>
      </c>
      <c r="B274" s="39" t="s">
        <v>282</v>
      </c>
      <c r="C274" s="38" t="s">
        <v>13</v>
      </c>
      <c r="D274" s="38" t="s">
        <v>193</v>
      </c>
      <c r="E274" s="40">
        <v>208</v>
      </c>
      <c r="I274" s="3"/>
      <c r="K274" s="47"/>
    </row>
    <row r="275" spans="1:11" x14ac:dyDescent="0.25">
      <c r="A275" s="20" t="s">
        <v>19</v>
      </c>
      <c r="B275" s="20" t="s">
        <v>282</v>
      </c>
      <c r="C275" s="20" t="s">
        <v>15</v>
      </c>
      <c r="D275" s="20"/>
      <c r="E275" s="17">
        <f>E276</f>
        <v>2016</v>
      </c>
      <c r="F275" s="22"/>
      <c r="G275" s="22"/>
      <c r="H275" s="8">
        <v>1</v>
      </c>
      <c r="I275" s="8">
        <v>1</v>
      </c>
      <c r="J275" s="29" t="s">
        <v>597</v>
      </c>
      <c r="K275" s="8">
        <v>1</v>
      </c>
    </row>
    <row r="276" spans="1:11" x14ac:dyDescent="0.25">
      <c r="A276" s="38" t="s">
        <v>19</v>
      </c>
      <c r="B276" s="39" t="s">
        <v>282</v>
      </c>
      <c r="C276" s="38" t="s">
        <v>15</v>
      </c>
      <c r="D276" s="38" t="s">
        <v>15</v>
      </c>
      <c r="E276" s="40">
        <v>2016</v>
      </c>
      <c r="G276" s="44" t="s">
        <v>588</v>
      </c>
      <c r="H276" s="3"/>
      <c r="I276" s="3"/>
      <c r="K276" s="3"/>
    </row>
    <row r="277" spans="1:11" x14ac:dyDescent="0.25">
      <c r="A277" s="20" t="s">
        <v>19</v>
      </c>
      <c r="B277" s="20" t="s">
        <v>282</v>
      </c>
      <c r="C277" s="20" t="s">
        <v>194</v>
      </c>
      <c r="D277" s="20"/>
      <c r="E277" s="17">
        <f>SUM(E278:E280)</f>
        <v>1645</v>
      </c>
      <c r="F277" s="22"/>
      <c r="G277" s="22"/>
      <c r="H277" s="8">
        <v>1</v>
      </c>
      <c r="I277" s="8">
        <v>2</v>
      </c>
      <c r="J277" s="29" t="s">
        <v>596</v>
      </c>
      <c r="K277" s="8">
        <v>1</v>
      </c>
    </row>
    <row r="278" spans="1:11" x14ac:dyDescent="0.25">
      <c r="A278" s="38" t="s">
        <v>19</v>
      </c>
      <c r="B278" s="39" t="s">
        <v>282</v>
      </c>
      <c r="C278" s="38" t="s">
        <v>194</v>
      </c>
      <c r="D278" s="38" t="s">
        <v>194</v>
      </c>
      <c r="E278" s="40">
        <v>217</v>
      </c>
      <c r="G278" s="44" t="s">
        <v>588</v>
      </c>
      <c r="H278" s="3"/>
      <c r="I278" s="3"/>
      <c r="K278" s="3"/>
    </row>
    <row r="279" spans="1:11" x14ac:dyDescent="0.25">
      <c r="A279" s="38" t="s">
        <v>19</v>
      </c>
      <c r="B279" s="39" t="s">
        <v>282</v>
      </c>
      <c r="C279" s="38" t="s">
        <v>194</v>
      </c>
      <c r="D279" s="38" t="s">
        <v>195</v>
      </c>
      <c r="E279" s="40">
        <v>696</v>
      </c>
      <c r="H279" s="3"/>
      <c r="I279" s="3"/>
      <c r="K279" s="3"/>
    </row>
    <row r="280" spans="1:11" x14ac:dyDescent="0.25">
      <c r="A280" s="38" t="s">
        <v>19</v>
      </c>
      <c r="B280" s="39" t="s">
        <v>282</v>
      </c>
      <c r="C280" s="38" t="s">
        <v>194</v>
      </c>
      <c r="D280" s="38" t="s">
        <v>196</v>
      </c>
      <c r="E280" s="40">
        <v>732</v>
      </c>
      <c r="H280" s="3"/>
      <c r="I280" s="3"/>
      <c r="K280" s="3"/>
    </row>
    <row r="281" spans="1:11" x14ac:dyDescent="0.25">
      <c r="A281" s="20" t="s">
        <v>19</v>
      </c>
      <c r="B281" s="20" t="s">
        <v>282</v>
      </c>
      <c r="C281" s="20" t="s">
        <v>197</v>
      </c>
      <c r="D281" s="20"/>
      <c r="E281" s="17">
        <f>SUM(E282:E286)</f>
        <v>2215</v>
      </c>
      <c r="F281" s="22"/>
      <c r="G281" s="22"/>
      <c r="H281" s="8">
        <v>2</v>
      </c>
      <c r="I281" s="8">
        <v>2</v>
      </c>
      <c r="J281" s="29" t="s">
        <v>597</v>
      </c>
      <c r="K281" s="8">
        <v>2</v>
      </c>
    </row>
    <row r="282" spans="1:11" x14ac:dyDescent="0.25">
      <c r="A282" s="38" t="s">
        <v>19</v>
      </c>
      <c r="B282" s="39" t="s">
        <v>282</v>
      </c>
      <c r="C282" s="38" t="s">
        <v>197</v>
      </c>
      <c r="D282" s="38" t="s">
        <v>197</v>
      </c>
      <c r="E282" s="40">
        <v>423</v>
      </c>
      <c r="G282" s="44" t="s">
        <v>588</v>
      </c>
      <c r="H282" s="14"/>
      <c r="I282" s="15"/>
      <c r="K282" s="14"/>
    </row>
    <row r="283" spans="1:11" x14ac:dyDescent="0.25">
      <c r="A283" s="38" t="s">
        <v>19</v>
      </c>
      <c r="B283" s="39" t="s">
        <v>282</v>
      </c>
      <c r="C283" s="38" t="s">
        <v>197</v>
      </c>
      <c r="D283" s="38" t="s">
        <v>2</v>
      </c>
      <c r="E283" s="40">
        <v>290</v>
      </c>
      <c r="H283" s="14"/>
      <c r="I283" s="15"/>
      <c r="K283" s="14"/>
    </row>
    <row r="284" spans="1:11" x14ac:dyDescent="0.25">
      <c r="A284" s="38" t="s">
        <v>19</v>
      </c>
      <c r="B284" s="39" t="s">
        <v>282</v>
      </c>
      <c r="C284" s="38" t="s">
        <v>197</v>
      </c>
      <c r="D284" s="38" t="s">
        <v>198</v>
      </c>
      <c r="E284" s="40">
        <v>664</v>
      </c>
      <c r="H284" s="14"/>
      <c r="I284" s="15"/>
      <c r="K284" s="14"/>
    </row>
    <row r="285" spans="1:11" x14ac:dyDescent="0.25">
      <c r="A285" s="38" t="s">
        <v>19</v>
      </c>
      <c r="B285" s="39" t="s">
        <v>282</v>
      </c>
      <c r="C285" s="38" t="s">
        <v>197</v>
      </c>
      <c r="D285" s="38" t="s">
        <v>199</v>
      </c>
      <c r="E285" s="40">
        <v>553</v>
      </c>
      <c r="H285" s="14"/>
      <c r="I285" s="15"/>
      <c r="K285" s="14"/>
    </row>
    <row r="286" spans="1:11" x14ac:dyDescent="0.25">
      <c r="A286" s="38" t="s">
        <v>19</v>
      </c>
      <c r="B286" s="39" t="s">
        <v>282</v>
      </c>
      <c r="C286" s="38" t="s">
        <v>197</v>
      </c>
      <c r="D286" s="38" t="s">
        <v>200</v>
      </c>
      <c r="E286" s="40">
        <v>285</v>
      </c>
      <c r="H286" s="14"/>
      <c r="I286" s="15"/>
      <c r="K286" s="14"/>
    </row>
    <row r="287" spans="1:11" ht="13.5" customHeight="1" x14ac:dyDescent="0.25">
      <c r="A287" s="20" t="s">
        <v>19</v>
      </c>
      <c r="B287" s="20" t="s">
        <v>282</v>
      </c>
      <c r="C287" s="1" t="s">
        <v>518</v>
      </c>
      <c r="D287" s="20"/>
      <c r="E287" s="17">
        <f>SUM(E288:E294)</f>
        <v>707</v>
      </c>
      <c r="F287" s="22"/>
      <c r="G287" s="22"/>
      <c r="H287" s="8">
        <v>1</v>
      </c>
      <c r="I287" s="8">
        <v>2</v>
      </c>
      <c r="J287" s="29" t="s">
        <v>594</v>
      </c>
      <c r="K287" s="8">
        <v>1</v>
      </c>
    </row>
    <row r="288" spans="1:11" x14ac:dyDescent="0.25">
      <c r="A288" s="38" t="s">
        <v>19</v>
      </c>
      <c r="B288" s="39" t="s">
        <v>282</v>
      </c>
      <c r="C288" s="38" t="s">
        <v>519</v>
      </c>
      <c r="D288" s="38" t="s">
        <v>201</v>
      </c>
      <c r="E288" s="40">
        <v>144</v>
      </c>
      <c r="I288" s="3"/>
      <c r="K288" s="47"/>
    </row>
    <row r="289" spans="1:11" x14ac:dyDescent="0.25">
      <c r="A289" s="38" t="s">
        <v>19</v>
      </c>
      <c r="B289" s="39" t="s">
        <v>282</v>
      </c>
      <c r="C289" s="38" t="s">
        <v>519</v>
      </c>
      <c r="D289" s="70" t="s">
        <v>579</v>
      </c>
      <c r="E289" s="40">
        <v>15</v>
      </c>
      <c r="I289" s="3"/>
      <c r="K289" s="47"/>
    </row>
    <row r="290" spans="1:11" x14ac:dyDescent="0.25">
      <c r="A290" s="38" t="s">
        <v>19</v>
      </c>
      <c r="B290" s="39" t="s">
        <v>282</v>
      </c>
      <c r="C290" s="38" t="s">
        <v>519</v>
      </c>
      <c r="D290" s="70"/>
      <c r="E290" s="40">
        <v>150</v>
      </c>
      <c r="I290" s="3"/>
      <c r="K290" s="47"/>
    </row>
    <row r="291" spans="1:11" x14ac:dyDescent="0.25">
      <c r="A291" s="38" t="s">
        <v>19</v>
      </c>
      <c r="B291" s="39" t="s">
        <v>282</v>
      </c>
      <c r="C291" s="38" t="s">
        <v>519</v>
      </c>
      <c r="D291" s="38" t="s">
        <v>202</v>
      </c>
      <c r="E291" s="40">
        <v>72</v>
      </c>
      <c r="I291" s="3"/>
      <c r="K291" s="47"/>
    </row>
    <row r="292" spans="1:11" x14ac:dyDescent="0.25">
      <c r="A292" s="38" t="s">
        <v>19</v>
      </c>
      <c r="B292" s="39" t="s">
        <v>282</v>
      </c>
      <c r="C292" s="38" t="s">
        <v>519</v>
      </c>
      <c r="D292" s="38" t="s">
        <v>520</v>
      </c>
      <c r="E292" s="40">
        <v>29</v>
      </c>
      <c r="I292" s="3"/>
      <c r="K292" s="47"/>
    </row>
    <row r="293" spans="1:11" x14ac:dyDescent="0.25">
      <c r="A293" s="38" t="s">
        <v>19</v>
      </c>
      <c r="B293" s="39" t="s">
        <v>282</v>
      </c>
      <c r="C293" s="38" t="s">
        <v>519</v>
      </c>
      <c r="D293" s="38" t="s">
        <v>203</v>
      </c>
      <c r="E293" s="40">
        <v>139</v>
      </c>
      <c r="I293" s="3"/>
      <c r="K293" s="47"/>
    </row>
    <row r="294" spans="1:11" x14ac:dyDescent="0.25">
      <c r="A294" s="38" t="s">
        <v>19</v>
      </c>
      <c r="B294" s="39" t="s">
        <v>282</v>
      </c>
      <c r="C294" s="38" t="s">
        <v>178</v>
      </c>
      <c r="D294" s="38" t="s">
        <v>178</v>
      </c>
      <c r="E294" s="40">
        <v>158</v>
      </c>
      <c r="K294" s="47"/>
    </row>
    <row r="295" spans="1:11" x14ac:dyDescent="0.25">
      <c r="A295" s="20" t="s">
        <v>19</v>
      </c>
      <c r="B295" s="20" t="s">
        <v>282</v>
      </c>
      <c r="C295" s="20" t="s">
        <v>204</v>
      </c>
      <c r="D295" s="20"/>
      <c r="E295" s="17">
        <f>SUM(E296:E299)</f>
        <v>1345</v>
      </c>
      <c r="F295" s="22"/>
      <c r="G295" s="22"/>
      <c r="H295" s="8">
        <v>1</v>
      </c>
      <c r="I295" s="8">
        <v>1</v>
      </c>
      <c r="J295" s="29" t="s">
        <v>595</v>
      </c>
      <c r="K295" s="8">
        <v>1</v>
      </c>
    </row>
    <row r="296" spans="1:11" x14ac:dyDescent="0.25">
      <c r="A296" s="38" t="s">
        <v>19</v>
      </c>
      <c r="B296" s="39" t="s">
        <v>282</v>
      </c>
      <c r="C296" s="38" t="s">
        <v>204</v>
      </c>
      <c r="D296" s="38" t="s">
        <v>204</v>
      </c>
      <c r="E296" s="40">
        <v>658</v>
      </c>
      <c r="G296" s="25" t="s">
        <v>503</v>
      </c>
      <c r="H296" s="3"/>
      <c r="I296" s="3"/>
      <c r="K296" s="3"/>
    </row>
    <row r="297" spans="1:11" x14ac:dyDescent="0.25">
      <c r="A297" s="38" t="s">
        <v>19</v>
      </c>
      <c r="B297" s="39" t="s">
        <v>282</v>
      </c>
      <c r="C297" s="38" t="s">
        <v>204</v>
      </c>
      <c r="D297" s="70" t="s">
        <v>578</v>
      </c>
      <c r="E297" s="40">
        <v>201</v>
      </c>
      <c r="H297" s="3"/>
      <c r="I297" s="3"/>
      <c r="K297" s="3"/>
    </row>
    <row r="298" spans="1:11" x14ac:dyDescent="0.25">
      <c r="A298" s="38" t="s">
        <v>19</v>
      </c>
      <c r="B298" s="39" t="s">
        <v>282</v>
      </c>
      <c r="C298" s="38" t="s">
        <v>204</v>
      </c>
      <c r="D298" s="70"/>
      <c r="E298" s="40">
        <v>124</v>
      </c>
      <c r="H298" s="3"/>
      <c r="I298" s="3"/>
      <c r="K298" s="3"/>
    </row>
    <row r="299" spans="1:11" x14ac:dyDescent="0.25">
      <c r="A299" s="38" t="s">
        <v>19</v>
      </c>
      <c r="B299" s="39" t="s">
        <v>282</v>
      </c>
      <c r="C299" s="38" t="s">
        <v>204</v>
      </c>
      <c r="D299" s="38" t="s">
        <v>174</v>
      </c>
      <c r="E299" s="40">
        <v>362</v>
      </c>
      <c r="H299" s="3"/>
      <c r="I299" s="3"/>
      <c r="K299" s="3"/>
    </row>
    <row r="300" spans="1:11" x14ac:dyDescent="0.25">
      <c r="A300" s="20" t="s">
        <v>19</v>
      </c>
      <c r="B300" s="20" t="s">
        <v>282</v>
      </c>
      <c r="C300" s="20" t="s">
        <v>205</v>
      </c>
      <c r="D300" s="20"/>
      <c r="E300" s="17">
        <f>SUM(E301:E307)</f>
        <v>1624</v>
      </c>
      <c r="F300" s="22"/>
      <c r="G300" s="22"/>
      <c r="H300" s="8">
        <v>1</v>
      </c>
      <c r="I300" s="8">
        <v>1</v>
      </c>
      <c r="J300" s="29" t="s">
        <v>596</v>
      </c>
      <c r="K300" s="8">
        <v>1</v>
      </c>
    </row>
    <row r="301" spans="1:11" x14ac:dyDescent="0.25">
      <c r="A301" s="38" t="s">
        <v>19</v>
      </c>
      <c r="B301" s="39" t="s">
        <v>282</v>
      </c>
      <c r="C301" s="38" t="s">
        <v>205</v>
      </c>
      <c r="D301" s="38" t="s">
        <v>205</v>
      </c>
      <c r="E301" s="40">
        <v>152</v>
      </c>
      <c r="G301" s="44" t="s">
        <v>588</v>
      </c>
      <c r="H301" s="3"/>
      <c r="I301" s="3"/>
      <c r="K301" s="3"/>
    </row>
    <row r="302" spans="1:11" x14ac:dyDescent="0.25">
      <c r="A302" s="38" t="s">
        <v>19</v>
      </c>
      <c r="B302" s="39" t="s">
        <v>282</v>
      </c>
      <c r="C302" s="38" t="s">
        <v>205</v>
      </c>
      <c r="D302" s="38" t="s">
        <v>206</v>
      </c>
      <c r="E302" s="40">
        <v>249</v>
      </c>
      <c r="H302" s="3"/>
      <c r="I302" s="3"/>
      <c r="K302" s="3"/>
    </row>
    <row r="303" spans="1:11" x14ac:dyDescent="0.25">
      <c r="A303" s="38" t="s">
        <v>19</v>
      </c>
      <c r="B303" s="39" t="s">
        <v>282</v>
      </c>
      <c r="C303" s="38" t="s">
        <v>205</v>
      </c>
      <c r="D303" s="38" t="s">
        <v>207</v>
      </c>
      <c r="E303" s="40">
        <v>476</v>
      </c>
      <c r="H303" s="3"/>
      <c r="I303" s="3"/>
      <c r="K303" s="3"/>
    </row>
    <row r="304" spans="1:11" x14ac:dyDescent="0.25">
      <c r="A304" s="38" t="s">
        <v>19</v>
      </c>
      <c r="B304" s="39" t="s">
        <v>282</v>
      </c>
      <c r="C304" s="38" t="s">
        <v>205</v>
      </c>
      <c r="D304" s="38" t="s">
        <v>208</v>
      </c>
      <c r="E304" s="40">
        <v>293</v>
      </c>
      <c r="H304" s="3"/>
      <c r="I304" s="3"/>
      <c r="K304" s="3"/>
    </row>
    <row r="305" spans="1:11" x14ac:dyDescent="0.25">
      <c r="A305" s="38" t="s">
        <v>19</v>
      </c>
      <c r="B305" s="39" t="s">
        <v>282</v>
      </c>
      <c r="C305" s="38" t="s">
        <v>205</v>
      </c>
      <c r="D305" s="38" t="s">
        <v>209</v>
      </c>
      <c r="E305" s="40">
        <v>168</v>
      </c>
      <c r="H305" s="3"/>
      <c r="I305" s="3"/>
      <c r="K305" s="3"/>
    </row>
    <row r="306" spans="1:11" x14ac:dyDescent="0.25">
      <c r="A306" s="38" t="s">
        <v>19</v>
      </c>
      <c r="B306" s="39" t="s">
        <v>282</v>
      </c>
      <c r="C306" s="38" t="s">
        <v>205</v>
      </c>
      <c r="D306" s="38" t="s">
        <v>210</v>
      </c>
      <c r="E306" s="40">
        <v>227</v>
      </c>
      <c r="H306" s="3"/>
      <c r="I306" s="3"/>
      <c r="K306" s="3"/>
    </row>
    <row r="307" spans="1:11" x14ac:dyDescent="0.25">
      <c r="A307" s="38" t="s">
        <v>19</v>
      </c>
      <c r="B307" s="39" t="s">
        <v>282</v>
      </c>
      <c r="C307" s="38" t="s">
        <v>205</v>
      </c>
      <c r="D307" s="38" t="s">
        <v>556</v>
      </c>
      <c r="E307" s="40">
        <v>59</v>
      </c>
      <c r="H307" s="3"/>
      <c r="I307" s="3"/>
      <c r="K307" s="3"/>
    </row>
    <row r="308" spans="1:11" x14ac:dyDescent="0.25">
      <c r="A308" s="20" t="s">
        <v>19</v>
      </c>
      <c r="B308" s="20" t="s">
        <v>282</v>
      </c>
      <c r="C308" s="20" t="s">
        <v>211</v>
      </c>
      <c r="D308" s="20"/>
      <c r="E308" s="17">
        <f>SUM(E309:E310)</f>
        <v>1613</v>
      </c>
      <c r="F308" s="22"/>
      <c r="G308" s="22"/>
      <c r="H308" s="8">
        <v>1</v>
      </c>
      <c r="I308" s="8">
        <v>1</v>
      </c>
      <c r="J308" s="29" t="s">
        <v>596</v>
      </c>
      <c r="K308" s="8">
        <v>1</v>
      </c>
    </row>
    <row r="309" spans="1:11" x14ac:dyDescent="0.25">
      <c r="A309" s="38" t="s">
        <v>19</v>
      </c>
      <c r="B309" s="39" t="s">
        <v>282</v>
      </c>
      <c r="C309" s="38" t="s">
        <v>211</v>
      </c>
      <c r="D309" s="38" t="s">
        <v>211</v>
      </c>
      <c r="E309" s="40">
        <v>1130</v>
      </c>
      <c r="G309" s="44" t="s">
        <v>588</v>
      </c>
      <c r="H309" s="3"/>
      <c r="I309" s="3"/>
      <c r="K309" s="3"/>
    </row>
    <row r="310" spans="1:11" x14ac:dyDescent="0.25">
      <c r="A310" s="38" t="s">
        <v>19</v>
      </c>
      <c r="B310" s="39" t="s">
        <v>282</v>
      </c>
      <c r="C310" s="38" t="s">
        <v>211</v>
      </c>
      <c r="D310" s="38" t="s">
        <v>212</v>
      </c>
      <c r="E310" s="40">
        <v>483</v>
      </c>
      <c r="H310" s="3"/>
      <c r="I310" s="3"/>
      <c r="K310" s="3"/>
    </row>
    <row r="311" spans="1:11" x14ac:dyDescent="0.25">
      <c r="A311" s="34" t="s">
        <v>19</v>
      </c>
      <c r="B311" s="34" t="s">
        <v>508</v>
      </c>
      <c r="C311" s="19"/>
      <c r="D311" s="34"/>
      <c r="E311" s="35">
        <f>E312+E313+E322+E325+E329+E332+E336+E340+E343+E349+E353+E370+E376</f>
        <v>37775</v>
      </c>
      <c r="F311" s="21"/>
      <c r="G311" s="21"/>
      <c r="H311" s="36">
        <f>SUM(H312:H378)</f>
        <v>19</v>
      </c>
      <c r="I311" s="36">
        <f>SUM(I312:I378)</f>
        <v>20</v>
      </c>
      <c r="K311" s="36"/>
    </row>
    <row r="312" spans="1:11" x14ac:dyDescent="0.25">
      <c r="A312" s="20" t="s">
        <v>19</v>
      </c>
      <c r="B312" s="20" t="s">
        <v>508</v>
      </c>
      <c r="C312" s="20" t="s">
        <v>213</v>
      </c>
      <c r="D312" s="20"/>
      <c r="E312" s="17">
        <v>6140</v>
      </c>
      <c r="F312" s="22"/>
      <c r="G312" s="22"/>
      <c r="H312" s="22"/>
      <c r="I312" s="22"/>
      <c r="K312" s="22"/>
    </row>
    <row r="313" spans="1:11" x14ac:dyDescent="0.25">
      <c r="A313" s="20" t="s">
        <v>19</v>
      </c>
      <c r="B313" s="20" t="s">
        <v>508</v>
      </c>
      <c r="C313" s="20" t="s">
        <v>214</v>
      </c>
      <c r="D313" s="20"/>
      <c r="E313" s="84">
        <f>SUM(E314:E321)</f>
        <v>5098</v>
      </c>
      <c r="F313" s="22"/>
      <c r="G313" s="22"/>
      <c r="H313" s="8">
        <v>3</v>
      </c>
      <c r="I313" s="8">
        <v>3</v>
      </c>
      <c r="J313" s="29" t="s">
        <v>600</v>
      </c>
      <c r="K313" s="8">
        <v>3</v>
      </c>
    </row>
    <row r="314" spans="1:11" x14ac:dyDescent="0.25">
      <c r="A314" s="38" t="s">
        <v>19</v>
      </c>
      <c r="B314" s="39" t="s">
        <v>508</v>
      </c>
      <c r="C314" s="38" t="s">
        <v>214</v>
      </c>
      <c r="D314" s="38" t="s">
        <v>214</v>
      </c>
      <c r="E314" s="40">
        <v>752</v>
      </c>
      <c r="F314" s="26"/>
      <c r="H314" s="9"/>
      <c r="I314" s="9"/>
      <c r="K314" s="9"/>
    </row>
    <row r="315" spans="1:11" x14ac:dyDescent="0.25">
      <c r="A315" s="38" t="s">
        <v>19</v>
      </c>
      <c r="B315" s="39" t="s">
        <v>508</v>
      </c>
      <c r="C315" s="38" t="s">
        <v>214</v>
      </c>
      <c r="D315" s="38" t="s">
        <v>215</v>
      </c>
      <c r="E315" s="40">
        <v>246</v>
      </c>
      <c r="F315" s="26" t="s">
        <v>551</v>
      </c>
      <c r="H315" s="6"/>
      <c r="I315" s="6"/>
      <c r="K315" s="6"/>
    </row>
    <row r="316" spans="1:11" x14ac:dyDescent="0.25">
      <c r="A316" s="38" t="s">
        <v>19</v>
      </c>
      <c r="B316" s="39" t="s">
        <v>508</v>
      </c>
      <c r="C316" s="38" t="s">
        <v>214</v>
      </c>
      <c r="D316" s="38" t="s">
        <v>216</v>
      </c>
      <c r="E316" s="40">
        <v>533</v>
      </c>
      <c r="F316" s="26"/>
      <c r="H316" s="6"/>
      <c r="I316" s="6"/>
      <c r="K316" s="6"/>
    </row>
    <row r="317" spans="1:11" x14ac:dyDescent="0.25">
      <c r="A317" s="38" t="s">
        <v>19</v>
      </c>
      <c r="B317" s="39" t="s">
        <v>508</v>
      </c>
      <c r="C317" s="38" t="s">
        <v>214</v>
      </c>
      <c r="D317" s="38" t="s">
        <v>217</v>
      </c>
      <c r="E317" s="40">
        <v>399</v>
      </c>
      <c r="F317" s="26"/>
      <c r="H317" s="6"/>
      <c r="I317" s="6"/>
      <c r="K317" s="6"/>
    </row>
    <row r="318" spans="1:11" x14ac:dyDescent="0.25">
      <c r="A318" s="38" t="s">
        <v>19</v>
      </c>
      <c r="B318" s="39" t="s">
        <v>508</v>
      </c>
      <c r="C318" s="38" t="s">
        <v>214</v>
      </c>
      <c r="D318" s="38" t="s">
        <v>218</v>
      </c>
      <c r="E318" s="40">
        <v>610</v>
      </c>
      <c r="F318" s="26"/>
      <c r="H318" s="6"/>
      <c r="I318" s="6"/>
      <c r="K318" s="6"/>
    </row>
    <row r="319" spans="1:11" x14ac:dyDescent="0.25">
      <c r="A319" s="38" t="s">
        <v>19</v>
      </c>
      <c r="B319" s="39" t="s">
        <v>508</v>
      </c>
      <c r="C319" s="38" t="s">
        <v>214</v>
      </c>
      <c r="D319" s="38" t="s">
        <v>219</v>
      </c>
      <c r="E319" s="40">
        <v>1908</v>
      </c>
      <c r="F319" s="26"/>
      <c r="H319" s="6"/>
      <c r="I319" s="6"/>
      <c r="K319" s="6"/>
    </row>
    <row r="320" spans="1:11" x14ac:dyDescent="0.25">
      <c r="A320" s="38" t="s">
        <v>19</v>
      </c>
      <c r="B320" s="39" t="s">
        <v>508</v>
      </c>
      <c r="C320" s="38" t="s">
        <v>214</v>
      </c>
      <c r="D320" s="38" t="s">
        <v>220</v>
      </c>
      <c r="E320" s="40">
        <v>147</v>
      </c>
      <c r="F320" s="26"/>
      <c r="H320" s="6"/>
      <c r="I320" s="6"/>
      <c r="K320" s="6"/>
    </row>
    <row r="321" spans="1:11" x14ac:dyDescent="0.25">
      <c r="A321" s="38" t="s">
        <v>19</v>
      </c>
      <c r="B321" s="39" t="s">
        <v>508</v>
      </c>
      <c r="C321" s="38" t="s">
        <v>214</v>
      </c>
      <c r="D321" s="38" t="s">
        <v>221</v>
      </c>
      <c r="E321" s="40">
        <v>503</v>
      </c>
      <c r="F321" s="26" t="s">
        <v>551</v>
      </c>
      <c r="H321" s="6"/>
      <c r="I321" s="6"/>
      <c r="K321" s="6"/>
    </row>
    <row r="322" spans="1:11" x14ac:dyDescent="0.25">
      <c r="A322" s="20" t="s">
        <v>19</v>
      </c>
      <c r="B322" s="20" t="s">
        <v>508</v>
      </c>
      <c r="C322" s="20" t="s">
        <v>222</v>
      </c>
      <c r="D322" s="20"/>
      <c r="E322" s="17">
        <f>SUM(E323:E324)</f>
        <v>1718</v>
      </c>
      <c r="F322" s="22"/>
      <c r="G322" s="22"/>
      <c r="H322" s="8">
        <v>2</v>
      </c>
      <c r="I322" s="8">
        <v>2</v>
      </c>
      <c r="J322" s="29" t="s">
        <v>596</v>
      </c>
      <c r="K322" s="8">
        <v>2</v>
      </c>
    </row>
    <row r="323" spans="1:11" x14ac:dyDescent="0.25">
      <c r="A323" s="38" t="s">
        <v>19</v>
      </c>
      <c r="B323" s="39" t="s">
        <v>508</v>
      </c>
      <c r="C323" s="38" t="s">
        <v>222</v>
      </c>
      <c r="D323" s="38" t="s">
        <v>222</v>
      </c>
      <c r="E323" s="40">
        <v>1087</v>
      </c>
      <c r="F323" s="26"/>
      <c r="G323" s="25" t="s">
        <v>503</v>
      </c>
      <c r="H323" s="9"/>
      <c r="I323" s="9"/>
      <c r="K323" s="9"/>
    </row>
    <row r="324" spans="1:11" x14ac:dyDescent="0.25">
      <c r="A324" s="38" t="s">
        <v>19</v>
      </c>
      <c r="B324" s="39" t="s">
        <v>508</v>
      </c>
      <c r="C324" s="38" t="s">
        <v>222</v>
      </c>
      <c r="D324" s="38" t="s">
        <v>223</v>
      </c>
      <c r="E324" s="40">
        <v>631</v>
      </c>
      <c r="F324" s="26"/>
      <c r="H324" s="6"/>
      <c r="I324" s="6"/>
      <c r="K324" s="6"/>
    </row>
    <row r="325" spans="1:11" x14ac:dyDescent="0.25">
      <c r="A325" s="20" t="s">
        <v>19</v>
      </c>
      <c r="B325" s="20" t="s">
        <v>508</v>
      </c>
      <c r="C325" s="20" t="s">
        <v>224</v>
      </c>
      <c r="D325" s="20"/>
      <c r="E325" s="84">
        <f>SUM(E326:E328)</f>
        <v>4627</v>
      </c>
      <c r="F325" s="22"/>
      <c r="G325" s="22"/>
      <c r="H325" s="8">
        <v>3</v>
      </c>
      <c r="I325" s="8">
        <v>3</v>
      </c>
      <c r="J325" s="29" t="s">
        <v>600</v>
      </c>
      <c r="K325" s="8">
        <v>3</v>
      </c>
    </row>
    <row r="326" spans="1:11" x14ac:dyDescent="0.25">
      <c r="A326" s="38" t="s">
        <v>19</v>
      </c>
      <c r="B326" s="39" t="s">
        <v>508</v>
      </c>
      <c r="C326" s="38" t="s">
        <v>224</v>
      </c>
      <c r="D326" s="38" t="s">
        <v>224</v>
      </c>
      <c r="E326" s="40">
        <v>3264</v>
      </c>
      <c r="F326" s="26" t="s">
        <v>551</v>
      </c>
      <c r="H326" s="9"/>
      <c r="I326" s="9"/>
      <c r="K326" s="9"/>
    </row>
    <row r="327" spans="1:11" x14ac:dyDescent="0.25">
      <c r="A327" s="38" t="s">
        <v>19</v>
      </c>
      <c r="B327" s="39" t="s">
        <v>508</v>
      </c>
      <c r="C327" s="38" t="s">
        <v>224</v>
      </c>
      <c r="D327" s="38" t="s">
        <v>225</v>
      </c>
      <c r="E327" s="40">
        <v>592</v>
      </c>
      <c r="F327" s="26" t="s">
        <v>551</v>
      </c>
      <c r="H327" s="6"/>
      <c r="I327" s="6"/>
      <c r="K327" s="6"/>
    </row>
    <row r="328" spans="1:11" x14ac:dyDescent="0.25">
      <c r="A328" s="38" t="s">
        <v>19</v>
      </c>
      <c r="B328" s="39" t="s">
        <v>508</v>
      </c>
      <c r="C328" s="38" t="s">
        <v>224</v>
      </c>
      <c r="D328" s="38" t="s">
        <v>226</v>
      </c>
      <c r="E328" s="40">
        <v>771</v>
      </c>
      <c r="F328" s="26" t="s">
        <v>551</v>
      </c>
      <c r="H328" s="6"/>
      <c r="I328" s="6"/>
      <c r="K328" s="6"/>
    </row>
    <row r="329" spans="1:11" x14ac:dyDescent="0.25">
      <c r="A329" s="20" t="s">
        <v>19</v>
      </c>
      <c r="B329" s="20" t="s">
        <v>508</v>
      </c>
      <c r="C329" s="20" t="s">
        <v>228</v>
      </c>
      <c r="D329" s="20"/>
      <c r="E329" s="17">
        <f>SUM(E330:E331)</f>
        <v>2072</v>
      </c>
      <c r="F329" s="22"/>
      <c r="G329" s="22"/>
      <c r="H329" s="8">
        <v>1</v>
      </c>
      <c r="I329" s="8">
        <v>1</v>
      </c>
      <c r="J329" s="29" t="s">
        <v>597</v>
      </c>
      <c r="K329" s="8">
        <v>1</v>
      </c>
    </row>
    <row r="330" spans="1:11" x14ac:dyDescent="0.25">
      <c r="A330" s="38" t="s">
        <v>19</v>
      </c>
      <c r="B330" s="39" t="s">
        <v>508</v>
      </c>
      <c r="C330" s="38" t="s">
        <v>228</v>
      </c>
      <c r="D330" s="38" t="s">
        <v>227</v>
      </c>
      <c r="E330" s="40">
        <v>623</v>
      </c>
      <c r="F330" s="26"/>
      <c r="G330" s="44" t="s">
        <v>588</v>
      </c>
      <c r="H330" s="9"/>
      <c r="I330" s="9"/>
      <c r="K330" s="9"/>
    </row>
    <row r="331" spans="1:11" x14ac:dyDescent="0.25">
      <c r="A331" s="38" t="s">
        <v>19</v>
      </c>
      <c r="B331" s="39" t="s">
        <v>508</v>
      </c>
      <c r="C331" s="38" t="s">
        <v>228</v>
      </c>
      <c r="D331" s="38" t="s">
        <v>228</v>
      </c>
      <c r="E331" s="40">
        <v>1449</v>
      </c>
      <c r="F331" s="26"/>
      <c r="H331" s="9"/>
      <c r="I331" s="9"/>
      <c r="K331" s="9"/>
    </row>
    <row r="332" spans="1:11" x14ac:dyDescent="0.25">
      <c r="A332" s="20" t="s">
        <v>19</v>
      </c>
      <c r="B332" s="20" t="s">
        <v>508</v>
      </c>
      <c r="C332" s="20" t="s">
        <v>229</v>
      </c>
      <c r="D332" s="20"/>
      <c r="E332" s="17">
        <f>SUM(E333:E335)</f>
        <v>3798</v>
      </c>
      <c r="F332" s="22"/>
      <c r="G332" s="22"/>
      <c r="H332" s="8">
        <v>2</v>
      </c>
      <c r="I332" s="8">
        <v>3</v>
      </c>
      <c r="J332" s="29" t="s">
        <v>599</v>
      </c>
      <c r="K332" s="8">
        <v>2</v>
      </c>
    </row>
    <row r="333" spans="1:11" x14ac:dyDescent="0.25">
      <c r="A333" s="38" t="s">
        <v>19</v>
      </c>
      <c r="B333" s="39" t="s">
        <v>508</v>
      </c>
      <c r="C333" s="38" t="s">
        <v>229</v>
      </c>
      <c r="D333" s="38" t="s">
        <v>229</v>
      </c>
      <c r="E333" s="40">
        <v>1994</v>
      </c>
      <c r="F333" s="26"/>
      <c r="G333" s="44" t="s">
        <v>588</v>
      </c>
      <c r="H333" s="6"/>
      <c r="I333" s="6"/>
      <c r="K333" s="6"/>
    </row>
    <row r="334" spans="1:11" x14ac:dyDescent="0.25">
      <c r="A334" s="38" t="s">
        <v>19</v>
      </c>
      <c r="B334" s="39" t="s">
        <v>508</v>
      </c>
      <c r="C334" s="38" t="s">
        <v>229</v>
      </c>
      <c r="D334" s="42"/>
      <c r="E334" s="40">
        <v>353</v>
      </c>
      <c r="F334" s="26"/>
      <c r="H334" s="9"/>
      <c r="I334" s="9"/>
      <c r="K334" s="9"/>
    </row>
    <row r="335" spans="1:11" x14ac:dyDescent="0.25">
      <c r="A335" s="38" t="s">
        <v>19</v>
      </c>
      <c r="B335" s="39" t="s">
        <v>508</v>
      </c>
      <c r="C335" s="38" t="s">
        <v>229</v>
      </c>
      <c r="D335" s="38" t="s">
        <v>231</v>
      </c>
      <c r="E335" s="40">
        <v>1451</v>
      </c>
      <c r="F335" s="26"/>
      <c r="H335" s="6"/>
      <c r="I335" s="6"/>
      <c r="K335" s="6"/>
    </row>
    <row r="336" spans="1:11" x14ac:dyDescent="0.25">
      <c r="A336" s="20" t="s">
        <v>19</v>
      </c>
      <c r="B336" s="20" t="s">
        <v>508</v>
      </c>
      <c r="C336" s="20" t="s">
        <v>232</v>
      </c>
      <c r="D336" s="20"/>
      <c r="E336" s="17">
        <f>SUM(E337:E339)</f>
        <v>2066</v>
      </c>
      <c r="F336" s="22"/>
      <c r="G336" s="22"/>
      <c r="H336" s="20"/>
      <c r="I336" s="20"/>
      <c r="J336" s="29" t="s">
        <v>597</v>
      </c>
      <c r="K336" s="20"/>
    </row>
    <row r="337" spans="1:11" x14ac:dyDescent="0.25">
      <c r="A337" s="38" t="s">
        <v>19</v>
      </c>
      <c r="B337" s="39" t="s">
        <v>508</v>
      </c>
      <c r="C337" s="38" t="s">
        <v>232</v>
      </c>
      <c r="D337" s="38" t="s">
        <v>232</v>
      </c>
      <c r="E337" s="40">
        <v>1420</v>
      </c>
      <c r="F337" s="26"/>
      <c r="H337" s="63"/>
      <c r="I337" s="63"/>
      <c r="K337" s="63"/>
    </row>
    <row r="338" spans="1:11" x14ac:dyDescent="0.25">
      <c r="A338" s="38" t="s">
        <v>19</v>
      </c>
      <c r="B338" s="39" t="s">
        <v>508</v>
      </c>
      <c r="C338" s="38" t="s">
        <v>232</v>
      </c>
      <c r="D338" s="38" t="s">
        <v>233</v>
      </c>
      <c r="E338" s="40">
        <v>520</v>
      </c>
      <c r="F338" s="26"/>
      <c r="H338" s="63"/>
      <c r="I338" s="63"/>
      <c r="K338" s="63"/>
    </row>
    <row r="339" spans="1:11" x14ac:dyDescent="0.25">
      <c r="A339" s="38" t="s">
        <v>19</v>
      </c>
      <c r="B339" s="39" t="s">
        <v>508</v>
      </c>
      <c r="C339" s="38" t="s">
        <v>232</v>
      </c>
      <c r="D339" s="38" t="s">
        <v>580</v>
      </c>
      <c r="E339" s="40">
        <v>126</v>
      </c>
      <c r="F339" s="26"/>
      <c r="H339" s="63"/>
      <c r="I339" s="63"/>
      <c r="K339" s="63"/>
    </row>
    <row r="340" spans="1:11" x14ac:dyDescent="0.25">
      <c r="A340" s="20" t="s">
        <v>19</v>
      </c>
      <c r="B340" s="20" t="s">
        <v>508</v>
      </c>
      <c r="C340" s="20" t="s">
        <v>234</v>
      </c>
      <c r="D340" s="20"/>
      <c r="E340" s="17">
        <f>E341</f>
        <v>1348</v>
      </c>
      <c r="F340" s="22"/>
      <c r="G340" s="22"/>
      <c r="H340" s="8">
        <v>1</v>
      </c>
      <c r="I340" s="8">
        <v>1</v>
      </c>
      <c r="J340" s="29" t="s">
        <v>595</v>
      </c>
      <c r="K340" s="8">
        <v>1</v>
      </c>
    </row>
    <row r="341" spans="1:11" x14ac:dyDescent="0.25">
      <c r="A341" s="38" t="s">
        <v>19</v>
      </c>
      <c r="B341" s="39" t="s">
        <v>508</v>
      </c>
      <c r="C341" s="38" t="s">
        <v>234</v>
      </c>
      <c r="D341" s="38" t="s">
        <v>234</v>
      </c>
      <c r="E341" s="40">
        <v>1348</v>
      </c>
      <c r="F341" s="26"/>
      <c r="H341" s="48"/>
      <c r="I341" s="48"/>
      <c r="K341" s="48"/>
    </row>
    <row r="342" spans="1:11" x14ac:dyDescent="0.25">
      <c r="A342" s="38"/>
      <c r="C342" s="38" t="s">
        <v>234</v>
      </c>
      <c r="D342" s="42" t="s">
        <v>230</v>
      </c>
      <c r="E342" s="40"/>
      <c r="F342" s="26"/>
      <c r="H342" s="48"/>
      <c r="I342" s="48"/>
      <c r="K342" s="48"/>
    </row>
    <row r="343" spans="1:11" x14ac:dyDescent="0.25">
      <c r="A343" s="20" t="s">
        <v>19</v>
      </c>
      <c r="B343" s="20" t="s">
        <v>508</v>
      </c>
      <c r="C343" s="20" t="s">
        <v>573</v>
      </c>
      <c r="D343" s="20"/>
      <c r="E343" s="84">
        <f>SUM(E344:E348)</f>
        <v>4085</v>
      </c>
      <c r="F343" s="22"/>
      <c r="G343" s="22"/>
      <c r="H343" s="22"/>
      <c r="I343" s="22"/>
      <c r="J343" s="29" t="s">
        <v>600</v>
      </c>
      <c r="K343" s="22"/>
    </row>
    <row r="344" spans="1:11" x14ac:dyDescent="0.25">
      <c r="A344" s="38" t="s">
        <v>19</v>
      </c>
      <c r="B344" s="39" t="s">
        <v>508</v>
      </c>
      <c r="C344" s="38" t="s">
        <v>235</v>
      </c>
      <c r="D344" s="38" t="s">
        <v>235</v>
      </c>
      <c r="E344" s="40">
        <v>1981</v>
      </c>
      <c r="F344" s="26"/>
      <c r="H344" s="63"/>
      <c r="I344" s="63"/>
      <c r="K344" s="63"/>
    </row>
    <row r="345" spans="1:11" x14ac:dyDescent="0.25">
      <c r="A345" s="38" t="s">
        <v>19</v>
      </c>
      <c r="B345" s="39" t="s">
        <v>508</v>
      </c>
      <c r="C345" s="38" t="s">
        <v>235</v>
      </c>
      <c r="D345" s="38" t="s">
        <v>236</v>
      </c>
      <c r="E345" s="40">
        <v>133</v>
      </c>
      <c r="F345" s="26"/>
      <c r="H345" s="63"/>
      <c r="I345" s="63"/>
      <c r="K345" s="63"/>
    </row>
    <row r="346" spans="1:11" x14ac:dyDescent="0.25">
      <c r="A346" s="38" t="s">
        <v>19</v>
      </c>
      <c r="B346" s="39" t="s">
        <v>508</v>
      </c>
      <c r="C346" s="38" t="s">
        <v>235</v>
      </c>
      <c r="D346" s="38" t="s">
        <v>237</v>
      </c>
      <c r="E346" s="40">
        <v>508</v>
      </c>
      <c r="F346" s="26"/>
      <c r="H346" s="63"/>
      <c r="I346" s="63"/>
      <c r="K346" s="63"/>
    </row>
    <row r="347" spans="1:11" x14ac:dyDescent="0.25">
      <c r="A347" s="38" t="s">
        <v>19</v>
      </c>
      <c r="B347" s="39" t="s">
        <v>508</v>
      </c>
      <c r="C347" s="38" t="s">
        <v>235</v>
      </c>
      <c r="D347" s="38" t="s">
        <v>238</v>
      </c>
      <c r="E347" s="40">
        <v>815</v>
      </c>
      <c r="F347" s="26"/>
      <c r="H347" s="63"/>
      <c r="I347" s="63"/>
      <c r="K347" s="63"/>
    </row>
    <row r="348" spans="1:11" x14ac:dyDescent="0.25">
      <c r="A348" s="38" t="s">
        <v>19</v>
      </c>
      <c r="B348" s="39" t="s">
        <v>508</v>
      </c>
      <c r="C348" s="38" t="s">
        <v>235</v>
      </c>
      <c r="D348" s="38" t="s">
        <v>239</v>
      </c>
      <c r="E348" s="40">
        <v>648</v>
      </c>
      <c r="F348" s="26"/>
      <c r="H348" s="63"/>
      <c r="I348" s="63"/>
      <c r="K348" s="63"/>
    </row>
    <row r="349" spans="1:11" x14ac:dyDescent="0.25">
      <c r="A349" s="20" t="s">
        <v>19</v>
      </c>
      <c r="B349" s="20" t="s">
        <v>508</v>
      </c>
      <c r="C349" s="20" t="s">
        <v>240</v>
      </c>
      <c r="D349" s="20"/>
      <c r="E349" s="17">
        <f>SUM(E350:E351)</f>
        <v>397</v>
      </c>
      <c r="F349" s="22"/>
      <c r="G349" s="22"/>
      <c r="H349" s="8">
        <v>1</v>
      </c>
      <c r="I349" s="8">
        <v>1</v>
      </c>
      <c r="J349" s="29" t="s">
        <v>593</v>
      </c>
      <c r="K349" s="8">
        <v>1</v>
      </c>
    </row>
    <row r="350" spans="1:11" x14ac:dyDescent="0.25">
      <c r="A350" s="38" t="s">
        <v>19</v>
      </c>
      <c r="B350" s="39" t="s">
        <v>508</v>
      </c>
      <c r="C350" s="38" t="s">
        <v>240</v>
      </c>
      <c r="D350" s="38" t="s">
        <v>240</v>
      </c>
      <c r="E350" s="40">
        <v>126</v>
      </c>
      <c r="F350" s="26" t="s">
        <v>551</v>
      </c>
      <c r="H350" s="48"/>
      <c r="I350" s="48"/>
      <c r="K350" s="48"/>
    </row>
    <row r="351" spans="1:11" x14ac:dyDescent="0.25">
      <c r="A351" s="38" t="s">
        <v>19</v>
      </c>
      <c r="B351" s="39" t="s">
        <v>508</v>
      </c>
      <c r="C351" s="38" t="s">
        <v>240</v>
      </c>
      <c r="D351" s="38" t="s">
        <v>241</v>
      </c>
      <c r="E351" s="40">
        <v>271</v>
      </c>
      <c r="F351" s="26" t="s">
        <v>551</v>
      </c>
      <c r="H351" s="48"/>
      <c r="I351" s="48"/>
      <c r="K351" s="48"/>
    </row>
    <row r="352" spans="1:11" x14ac:dyDescent="0.25">
      <c r="A352" s="38" t="s">
        <v>19</v>
      </c>
      <c r="B352" s="39" t="s">
        <v>508</v>
      </c>
      <c r="C352" s="38" t="s">
        <v>240</v>
      </c>
      <c r="D352" s="42"/>
      <c r="E352" s="43"/>
      <c r="F352" s="26"/>
      <c r="H352" s="48"/>
      <c r="I352" s="48"/>
      <c r="K352" s="48"/>
    </row>
    <row r="353" spans="1:11" x14ac:dyDescent="0.25">
      <c r="A353" s="20" t="s">
        <v>19</v>
      </c>
      <c r="B353" s="20" t="s">
        <v>508</v>
      </c>
      <c r="C353" s="20" t="s">
        <v>10</v>
      </c>
      <c r="D353" s="20"/>
      <c r="E353" s="17">
        <f>SUM(E354:E362)</f>
        <v>3453</v>
      </c>
      <c r="F353" s="22"/>
      <c r="G353" s="22"/>
      <c r="H353" s="8">
        <v>3</v>
      </c>
      <c r="I353" s="8">
        <v>3</v>
      </c>
      <c r="J353" s="29" t="s">
        <v>599</v>
      </c>
      <c r="K353" s="8">
        <v>3</v>
      </c>
    </row>
    <row r="354" spans="1:11" x14ac:dyDescent="0.25">
      <c r="A354" s="38" t="s">
        <v>19</v>
      </c>
      <c r="B354" s="39" t="s">
        <v>508</v>
      </c>
      <c r="C354" s="42" t="s">
        <v>10</v>
      </c>
      <c r="D354" s="42" t="s">
        <v>10</v>
      </c>
      <c r="E354" s="40">
        <v>676</v>
      </c>
      <c r="F354" s="26"/>
      <c r="G354" s="44"/>
      <c r="H354" s="9"/>
      <c r="I354" s="9"/>
      <c r="K354" s="9"/>
    </row>
    <row r="355" spans="1:11" x14ac:dyDescent="0.25">
      <c r="A355" s="38" t="s">
        <v>19</v>
      </c>
      <c r="B355" s="39" t="s">
        <v>508</v>
      </c>
      <c r="C355" s="42" t="s">
        <v>10</v>
      </c>
      <c r="D355" s="42" t="s">
        <v>242</v>
      </c>
      <c r="E355" s="40">
        <v>415</v>
      </c>
      <c r="F355" s="26"/>
      <c r="H355" s="6"/>
      <c r="I355" s="6"/>
      <c r="K355" s="6"/>
    </row>
    <row r="356" spans="1:11" x14ac:dyDescent="0.25">
      <c r="A356" s="38" t="s">
        <v>19</v>
      </c>
      <c r="B356" s="39" t="s">
        <v>508</v>
      </c>
      <c r="C356" s="42" t="s">
        <v>10</v>
      </c>
      <c r="D356" s="42" t="s">
        <v>243</v>
      </c>
      <c r="E356" s="40">
        <v>43</v>
      </c>
      <c r="F356" s="26"/>
      <c r="H356" s="6"/>
      <c r="I356" s="6"/>
      <c r="K356" s="6"/>
    </row>
    <row r="357" spans="1:11" x14ac:dyDescent="0.25">
      <c r="A357" s="38" t="s">
        <v>19</v>
      </c>
      <c r="B357" s="39" t="s">
        <v>508</v>
      </c>
      <c r="C357" s="42" t="s">
        <v>10</v>
      </c>
      <c r="D357" s="42" t="s">
        <v>244</v>
      </c>
      <c r="E357" s="40">
        <v>564</v>
      </c>
      <c r="F357" s="26" t="s">
        <v>551</v>
      </c>
      <c r="G357" s="25" t="s">
        <v>503</v>
      </c>
      <c r="H357" s="6"/>
      <c r="I357" s="6"/>
      <c r="K357" s="6"/>
    </row>
    <row r="358" spans="1:11" x14ac:dyDescent="0.25">
      <c r="A358" s="38" t="s">
        <v>19</v>
      </c>
      <c r="B358" s="39" t="s">
        <v>508</v>
      </c>
      <c r="C358" s="42" t="s">
        <v>10</v>
      </c>
      <c r="D358" s="42" t="s">
        <v>245</v>
      </c>
      <c r="E358" s="40">
        <v>25</v>
      </c>
      <c r="F358" s="26"/>
      <c r="H358" s="6"/>
      <c r="I358" s="6"/>
      <c r="K358" s="6"/>
    </row>
    <row r="359" spans="1:11" x14ac:dyDescent="0.25">
      <c r="A359" s="38" t="s">
        <v>19</v>
      </c>
      <c r="B359" s="39" t="s">
        <v>508</v>
      </c>
      <c r="C359" s="42" t="s">
        <v>10</v>
      </c>
      <c r="D359" s="42" t="s">
        <v>246</v>
      </c>
      <c r="E359" s="40">
        <v>642</v>
      </c>
      <c r="F359" s="26"/>
      <c r="H359" s="6"/>
      <c r="I359" s="6"/>
      <c r="K359" s="6"/>
    </row>
    <row r="360" spans="1:11" x14ac:dyDescent="0.25">
      <c r="A360" s="38" t="s">
        <v>19</v>
      </c>
      <c r="B360" s="39" t="s">
        <v>508</v>
      </c>
      <c r="C360" s="42" t="s">
        <v>10</v>
      </c>
      <c r="D360" s="42" t="s">
        <v>247</v>
      </c>
      <c r="E360" s="40">
        <v>796</v>
      </c>
      <c r="F360" s="26"/>
      <c r="H360" s="6"/>
      <c r="I360" s="6"/>
      <c r="K360" s="6"/>
    </row>
    <row r="361" spans="1:11" x14ac:dyDescent="0.25">
      <c r="A361" s="38" t="s">
        <v>19</v>
      </c>
      <c r="B361" s="39" t="s">
        <v>508</v>
      </c>
      <c r="C361" s="42" t="s">
        <v>10</v>
      </c>
      <c r="D361" s="42" t="s">
        <v>248</v>
      </c>
      <c r="E361" s="40">
        <v>94</v>
      </c>
      <c r="F361" s="26"/>
      <c r="H361" s="6"/>
      <c r="I361" s="6"/>
      <c r="K361" s="6"/>
    </row>
    <row r="362" spans="1:11" x14ac:dyDescent="0.25">
      <c r="A362" s="38" t="s">
        <v>19</v>
      </c>
      <c r="B362" s="39" t="s">
        <v>508</v>
      </c>
      <c r="C362" s="42" t="s">
        <v>10</v>
      </c>
      <c r="D362" s="42" t="s">
        <v>249</v>
      </c>
      <c r="E362" s="40">
        <v>198</v>
      </c>
      <c r="F362" s="26"/>
      <c r="H362" s="6"/>
      <c r="I362" s="6"/>
      <c r="K362" s="6"/>
    </row>
    <row r="363" spans="1:11" x14ac:dyDescent="0.25">
      <c r="A363" s="38" t="s">
        <v>19</v>
      </c>
      <c r="B363" s="39" t="s">
        <v>508</v>
      </c>
      <c r="C363" s="42" t="s">
        <v>10</v>
      </c>
      <c r="D363" s="2" t="s">
        <v>545</v>
      </c>
      <c r="E363" s="43"/>
      <c r="F363" s="26"/>
      <c r="H363" s="6"/>
      <c r="I363" s="6"/>
      <c r="K363" s="6"/>
    </row>
    <row r="364" spans="1:11" x14ac:dyDescent="0.25">
      <c r="A364" s="38" t="s">
        <v>19</v>
      </c>
      <c r="B364" s="39" t="s">
        <v>508</v>
      </c>
      <c r="C364" s="42" t="s">
        <v>10</v>
      </c>
      <c r="D364" s="2" t="s">
        <v>546</v>
      </c>
      <c r="E364" s="43"/>
      <c r="F364" s="26"/>
      <c r="H364" s="6"/>
      <c r="I364" s="6"/>
      <c r="K364" s="6"/>
    </row>
    <row r="365" spans="1:11" x14ac:dyDescent="0.25">
      <c r="A365" s="38" t="s">
        <v>19</v>
      </c>
      <c r="B365" s="39" t="s">
        <v>508</v>
      </c>
      <c r="C365" s="42" t="s">
        <v>10</v>
      </c>
      <c r="D365" s="2" t="s">
        <v>547</v>
      </c>
      <c r="E365" s="43"/>
      <c r="F365" s="26"/>
      <c r="H365" s="6"/>
      <c r="I365" s="6"/>
      <c r="K365" s="6"/>
    </row>
    <row r="366" spans="1:11" x14ac:dyDescent="0.25">
      <c r="A366" s="38" t="s">
        <v>19</v>
      </c>
      <c r="B366" s="39" t="s">
        <v>508</v>
      </c>
      <c r="C366" s="42" t="s">
        <v>10</v>
      </c>
      <c r="D366" s="2" t="s">
        <v>548</v>
      </c>
      <c r="E366" s="43"/>
      <c r="F366" s="26"/>
      <c r="H366" s="6"/>
      <c r="I366" s="6"/>
      <c r="K366" s="6"/>
    </row>
    <row r="367" spans="1:11" x14ac:dyDescent="0.25">
      <c r="A367" s="38" t="s">
        <v>19</v>
      </c>
      <c r="B367" s="39" t="s">
        <v>508</v>
      </c>
      <c r="C367" s="42" t="s">
        <v>10</v>
      </c>
      <c r="D367" s="2" t="s">
        <v>8</v>
      </c>
      <c r="E367" s="43"/>
      <c r="F367" s="26"/>
      <c r="H367" s="6"/>
      <c r="I367" s="6"/>
      <c r="K367" s="6"/>
    </row>
    <row r="368" spans="1:11" x14ac:dyDescent="0.25">
      <c r="A368" s="38" t="s">
        <v>19</v>
      </c>
      <c r="B368" s="39" t="s">
        <v>508</v>
      </c>
      <c r="C368" s="42" t="s">
        <v>10</v>
      </c>
      <c r="D368" s="2" t="s">
        <v>549</v>
      </c>
      <c r="E368" s="43"/>
      <c r="F368" s="26"/>
      <c r="H368" s="6"/>
      <c r="I368" s="6"/>
      <c r="K368" s="6"/>
    </row>
    <row r="369" spans="1:11" x14ac:dyDescent="0.25">
      <c r="A369" s="38" t="s">
        <v>19</v>
      </c>
      <c r="B369" s="39" t="s">
        <v>508</v>
      </c>
      <c r="C369" s="42" t="s">
        <v>10</v>
      </c>
      <c r="D369" s="2" t="s">
        <v>550</v>
      </c>
      <c r="E369" s="43"/>
      <c r="F369" s="26"/>
      <c r="H369" s="6"/>
      <c r="I369" s="6"/>
      <c r="K369" s="6"/>
    </row>
    <row r="370" spans="1:11" x14ac:dyDescent="0.25">
      <c r="A370" s="20" t="s">
        <v>19</v>
      </c>
      <c r="B370" s="20" t="s">
        <v>508</v>
      </c>
      <c r="C370" s="20" t="s">
        <v>250</v>
      </c>
      <c r="D370" s="20"/>
      <c r="E370" s="17">
        <f>SUM(E371:E375)</f>
        <v>1091</v>
      </c>
      <c r="F370" s="22"/>
      <c r="G370" s="22"/>
      <c r="H370" s="8">
        <v>1</v>
      </c>
      <c r="I370" s="8">
        <v>1</v>
      </c>
      <c r="J370" s="29" t="s">
        <v>595</v>
      </c>
      <c r="K370" s="8">
        <v>1</v>
      </c>
    </row>
    <row r="371" spans="1:11" x14ac:dyDescent="0.25">
      <c r="A371" s="38" t="s">
        <v>19</v>
      </c>
      <c r="B371" s="39" t="s">
        <v>508</v>
      </c>
      <c r="C371" s="38" t="s">
        <v>250</v>
      </c>
      <c r="D371" s="38" t="s">
        <v>250</v>
      </c>
      <c r="E371" s="40">
        <v>594</v>
      </c>
      <c r="F371" s="26"/>
      <c r="G371" s="44" t="s">
        <v>588</v>
      </c>
      <c r="H371" s="7"/>
      <c r="I371" s="7"/>
      <c r="K371" s="7"/>
    </row>
    <row r="372" spans="1:11" x14ac:dyDescent="0.25">
      <c r="A372" s="38" t="s">
        <v>19</v>
      </c>
      <c r="B372" s="39" t="s">
        <v>508</v>
      </c>
      <c r="C372" s="38" t="s">
        <v>250</v>
      </c>
      <c r="D372" s="38" t="s">
        <v>251</v>
      </c>
      <c r="E372" s="40">
        <v>14</v>
      </c>
      <c r="F372" s="26" t="s">
        <v>551</v>
      </c>
      <c r="H372" s="7"/>
      <c r="I372" s="7"/>
      <c r="K372" s="7"/>
    </row>
    <row r="373" spans="1:11" x14ac:dyDescent="0.25">
      <c r="A373" s="38" t="s">
        <v>19</v>
      </c>
      <c r="B373" s="39" t="s">
        <v>508</v>
      </c>
      <c r="C373" s="38" t="s">
        <v>250</v>
      </c>
      <c r="D373" s="38" t="s">
        <v>252</v>
      </c>
      <c r="E373" s="40">
        <v>170</v>
      </c>
      <c r="F373" s="26" t="s">
        <v>551</v>
      </c>
      <c r="H373" s="7"/>
      <c r="I373" s="7"/>
      <c r="K373" s="7"/>
    </row>
    <row r="374" spans="1:11" x14ac:dyDescent="0.25">
      <c r="A374" s="38" t="s">
        <v>19</v>
      </c>
      <c r="B374" s="39" t="s">
        <v>508</v>
      </c>
      <c r="C374" s="38" t="s">
        <v>250</v>
      </c>
      <c r="D374" s="38" t="s">
        <v>253</v>
      </c>
      <c r="E374" s="40">
        <v>150</v>
      </c>
      <c r="F374" s="26" t="s">
        <v>551</v>
      </c>
      <c r="H374" s="7"/>
      <c r="I374" s="7"/>
      <c r="K374" s="7"/>
    </row>
    <row r="375" spans="1:11" x14ac:dyDescent="0.25">
      <c r="A375" s="38" t="s">
        <v>19</v>
      </c>
      <c r="B375" s="39" t="s">
        <v>508</v>
      </c>
      <c r="C375" s="38" t="s">
        <v>250</v>
      </c>
      <c r="D375" s="38" t="s">
        <v>254</v>
      </c>
      <c r="E375" s="40">
        <v>163</v>
      </c>
      <c r="F375" s="26" t="s">
        <v>551</v>
      </c>
      <c r="H375" s="7"/>
      <c r="I375" s="7"/>
      <c r="K375" s="7"/>
    </row>
    <row r="376" spans="1:11" x14ac:dyDescent="0.25">
      <c r="A376" s="20" t="s">
        <v>19</v>
      </c>
      <c r="B376" s="20" t="s">
        <v>508</v>
      </c>
      <c r="C376" s="20" t="s">
        <v>255</v>
      </c>
      <c r="D376" s="20"/>
      <c r="E376" s="17">
        <f>SUM(E377:E378)</f>
        <v>1882</v>
      </c>
      <c r="F376" s="22"/>
      <c r="G376" s="22"/>
      <c r="H376" s="8">
        <v>2</v>
      </c>
      <c r="I376" s="8">
        <v>2</v>
      </c>
      <c r="J376" s="29" t="s">
        <v>596</v>
      </c>
      <c r="K376" s="8">
        <v>2</v>
      </c>
    </row>
    <row r="377" spans="1:11" x14ac:dyDescent="0.25">
      <c r="A377" s="38" t="s">
        <v>19</v>
      </c>
      <c r="B377" s="39" t="s">
        <v>508</v>
      </c>
      <c r="C377" s="38" t="s">
        <v>255</v>
      </c>
      <c r="D377" s="38" t="s">
        <v>255</v>
      </c>
      <c r="E377" s="40">
        <v>1144</v>
      </c>
      <c r="F377" s="26" t="s">
        <v>551</v>
      </c>
      <c r="H377" s="9"/>
      <c r="I377" s="9"/>
      <c r="K377" s="9"/>
    </row>
    <row r="378" spans="1:11" x14ac:dyDescent="0.25">
      <c r="A378" s="38" t="s">
        <v>19</v>
      </c>
      <c r="B378" s="39" t="s">
        <v>508</v>
      </c>
      <c r="C378" s="38" t="s">
        <v>255</v>
      </c>
      <c r="D378" s="38" t="s">
        <v>256</v>
      </c>
      <c r="E378" s="40">
        <v>738</v>
      </c>
      <c r="F378" s="26" t="s">
        <v>551</v>
      </c>
      <c r="H378" s="6"/>
      <c r="I378" s="6"/>
      <c r="K378" s="6"/>
    </row>
    <row r="379" spans="1:11" x14ac:dyDescent="0.25">
      <c r="A379" s="34" t="s">
        <v>19</v>
      </c>
      <c r="B379" s="34" t="s">
        <v>509</v>
      </c>
      <c r="C379" s="19"/>
      <c r="D379" s="34"/>
      <c r="E379" s="35">
        <f>E380+E381+E390+E394+E396+E407+E415+E419+E421+E430</f>
        <v>20839</v>
      </c>
      <c r="F379" s="21"/>
      <c r="G379" s="21"/>
      <c r="H379" s="36">
        <f>SUM(H380:H435)</f>
        <v>12</v>
      </c>
      <c r="I379" s="36">
        <f>SUM(I380:I435)</f>
        <v>12</v>
      </c>
      <c r="K379" s="36"/>
    </row>
    <row r="380" spans="1:11" x14ac:dyDescent="0.25">
      <c r="A380" s="20" t="s">
        <v>19</v>
      </c>
      <c r="B380" s="20" t="s">
        <v>509</v>
      </c>
      <c r="C380" s="20" t="s">
        <v>257</v>
      </c>
      <c r="D380" s="20"/>
      <c r="E380" s="17">
        <v>9770</v>
      </c>
      <c r="F380" s="22"/>
      <c r="G380" s="22"/>
      <c r="H380" s="20"/>
      <c r="I380" s="20"/>
      <c r="K380" s="20"/>
    </row>
    <row r="381" spans="1:11" x14ac:dyDescent="0.25">
      <c r="A381" s="20" t="s">
        <v>19</v>
      </c>
      <c r="B381" s="20" t="s">
        <v>509</v>
      </c>
      <c r="C381" s="20" t="s">
        <v>258</v>
      </c>
      <c r="D381" s="20"/>
      <c r="E381" s="17">
        <v>761</v>
      </c>
      <c r="F381" s="22"/>
      <c r="G381" s="22"/>
      <c r="H381" s="8">
        <v>1</v>
      </c>
      <c r="I381" s="8">
        <v>1</v>
      </c>
      <c r="J381" s="29" t="s">
        <v>594</v>
      </c>
      <c r="K381" s="8">
        <v>1</v>
      </c>
    </row>
    <row r="382" spans="1:11" x14ac:dyDescent="0.25">
      <c r="A382" s="38" t="s">
        <v>19</v>
      </c>
      <c r="B382" s="39" t="s">
        <v>509</v>
      </c>
      <c r="C382" s="38" t="s">
        <v>258</v>
      </c>
      <c r="D382" s="38" t="s">
        <v>258</v>
      </c>
      <c r="E382" s="40">
        <v>419</v>
      </c>
      <c r="G382" s="44" t="s">
        <v>588</v>
      </c>
      <c r="H382" s="9"/>
      <c r="I382" s="9"/>
      <c r="K382" s="9"/>
    </row>
    <row r="383" spans="1:11" x14ac:dyDescent="0.25">
      <c r="A383" s="38" t="s">
        <v>19</v>
      </c>
      <c r="B383" s="39" t="s">
        <v>509</v>
      </c>
      <c r="C383" s="38" t="s">
        <v>258</v>
      </c>
      <c r="D383" s="38" t="s">
        <v>259</v>
      </c>
      <c r="E383" s="40">
        <v>27</v>
      </c>
      <c r="H383" s="9"/>
      <c r="I383" s="9"/>
      <c r="K383" s="9"/>
    </row>
    <row r="384" spans="1:11" x14ac:dyDescent="0.25">
      <c r="A384" s="38" t="s">
        <v>19</v>
      </c>
      <c r="B384" s="39" t="s">
        <v>509</v>
      </c>
      <c r="C384" s="38" t="s">
        <v>258</v>
      </c>
      <c r="D384" s="38" t="s">
        <v>260</v>
      </c>
      <c r="E384" s="40">
        <v>69</v>
      </c>
      <c r="H384" s="9"/>
      <c r="I384" s="9"/>
      <c r="K384" s="9"/>
    </row>
    <row r="385" spans="1:11" x14ac:dyDescent="0.25">
      <c r="A385" s="38" t="s">
        <v>19</v>
      </c>
      <c r="B385" s="39" t="s">
        <v>509</v>
      </c>
      <c r="C385" s="38" t="s">
        <v>258</v>
      </c>
      <c r="D385" s="38" t="s">
        <v>261</v>
      </c>
      <c r="E385" s="40">
        <v>72</v>
      </c>
      <c r="H385" s="9"/>
      <c r="I385" s="9"/>
      <c r="K385" s="9"/>
    </row>
    <row r="386" spans="1:11" x14ac:dyDescent="0.25">
      <c r="A386" s="38" t="s">
        <v>19</v>
      </c>
      <c r="B386" s="39" t="s">
        <v>509</v>
      </c>
      <c r="C386" s="38" t="s">
        <v>258</v>
      </c>
      <c r="D386" s="38" t="s">
        <v>262</v>
      </c>
      <c r="E386" s="40">
        <v>55</v>
      </c>
      <c r="H386" s="9"/>
      <c r="I386" s="9"/>
      <c r="K386" s="9"/>
    </row>
    <row r="387" spans="1:11" x14ac:dyDescent="0.25">
      <c r="A387" s="38" t="s">
        <v>19</v>
      </c>
      <c r="B387" s="39" t="s">
        <v>509</v>
      </c>
      <c r="C387" s="38" t="s">
        <v>258</v>
      </c>
      <c r="D387" s="38" t="s">
        <v>498</v>
      </c>
      <c r="E387" s="40" t="s">
        <v>495</v>
      </c>
      <c r="H387" s="9"/>
      <c r="I387" s="9"/>
      <c r="K387" s="9"/>
    </row>
    <row r="388" spans="1:11" x14ac:dyDescent="0.25">
      <c r="A388" s="38" t="s">
        <v>19</v>
      </c>
      <c r="B388" s="39" t="s">
        <v>509</v>
      </c>
      <c r="C388" s="38" t="s">
        <v>258</v>
      </c>
      <c r="D388" s="38" t="s">
        <v>263</v>
      </c>
      <c r="E388" s="40">
        <v>20</v>
      </c>
      <c r="H388" s="9"/>
      <c r="I388" s="9"/>
      <c r="K388" s="9"/>
    </row>
    <row r="389" spans="1:11" x14ac:dyDescent="0.25">
      <c r="A389" s="38" t="s">
        <v>19</v>
      </c>
      <c r="B389" s="39" t="s">
        <v>509</v>
      </c>
      <c r="C389" s="38" t="s">
        <v>258</v>
      </c>
      <c r="D389" s="38" t="s">
        <v>264</v>
      </c>
      <c r="E389" s="40">
        <v>92</v>
      </c>
      <c r="H389" s="9"/>
      <c r="I389" s="9"/>
      <c r="K389" s="9"/>
    </row>
    <row r="390" spans="1:11" x14ac:dyDescent="0.25">
      <c r="A390" s="20" t="s">
        <v>19</v>
      </c>
      <c r="B390" s="20" t="s">
        <v>509</v>
      </c>
      <c r="C390" s="20" t="s">
        <v>265</v>
      </c>
      <c r="D390" s="20"/>
      <c r="E390" s="17">
        <f>SUM(E391:E393)</f>
        <v>2198</v>
      </c>
      <c r="F390" s="22"/>
      <c r="G390" s="22"/>
      <c r="H390" s="8">
        <v>2</v>
      </c>
      <c r="I390" s="8">
        <v>2</v>
      </c>
      <c r="J390" s="29" t="s">
        <v>597</v>
      </c>
      <c r="K390" s="8">
        <v>2</v>
      </c>
    </row>
    <row r="391" spans="1:11" x14ac:dyDescent="0.25">
      <c r="A391" s="38" t="s">
        <v>19</v>
      </c>
      <c r="B391" s="39" t="s">
        <v>509</v>
      </c>
      <c r="C391" s="38" t="s">
        <v>265</v>
      </c>
      <c r="D391" s="38" t="s">
        <v>265</v>
      </c>
      <c r="E391" s="40">
        <v>1603</v>
      </c>
      <c r="G391" s="44" t="s">
        <v>588</v>
      </c>
      <c r="H391" s="9"/>
      <c r="I391" s="9"/>
      <c r="K391" s="9"/>
    </row>
    <row r="392" spans="1:11" x14ac:dyDescent="0.25">
      <c r="A392" s="38" t="s">
        <v>19</v>
      </c>
      <c r="B392" s="39" t="s">
        <v>509</v>
      </c>
      <c r="C392" s="38" t="s">
        <v>265</v>
      </c>
      <c r="D392" s="38" t="s">
        <v>266</v>
      </c>
      <c r="E392" s="40">
        <v>408</v>
      </c>
      <c r="H392" s="9"/>
      <c r="I392" s="9"/>
      <c r="K392" s="9"/>
    </row>
    <row r="393" spans="1:11" x14ac:dyDescent="0.25">
      <c r="A393" s="38" t="s">
        <v>19</v>
      </c>
      <c r="B393" s="39" t="s">
        <v>509</v>
      </c>
      <c r="C393" s="38" t="s">
        <v>265</v>
      </c>
      <c r="D393" s="38" t="s">
        <v>267</v>
      </c>
      <c r="E393" s="40">
        <v>187</v>
      </c>
      <c r="H393" s="9"/>
      <c r="I393" s="9"/>
      <c r="K393" s="9"/>
    </row>
    <row r="394" spans="1:11" x14ac:dyDescent="0.25">
      <c r="A394" s="20" t="s">
        <v>19</v>
      </c>
      <c r="B394" s="20" t="s">
        <v>509</v>
      </c>
      <c r="C394" s="20" t="s">
        <v>268</v>
      </c>
      <c r="D394" s="20"/>
      <c r="E394" s="17">
        <f>E395</f>
        <v>1412</v>
      </c>
      <c r="F394" s="22"/>
      <c r="G394" s="22"/>
      <c r="H394" s="8">
        <v>1</v>
      </c>
      <c r="I394" s="8">
        <v>1</v>
      </c>
      <c r="J394" s="29" t="s">
        <v>595</v>
      </c>
      <c r="K394" s="8">
        <v>1</v>
      </c>
    </row>
    <row r="395" spans="1:11" x14ac:dyDescent="0.25">
      <c r="A395" s="38" t="s">
        <v>19</v>
      </c>
      <c r="B395" s="39" t="s">
        <v>509</v>
      </c>
      <c r="C395" s="38" t="s">
        <v>268</v>
      </c>
      <c r="D395" s="38" t="s">
        <v>268</v>
      </c>
      <c r="E395" s="40">
        <v>1412</v>
      </c>
      <c r="F395" s="24" t="s">
        <v>551</v>
      </c>
      <c r="G395" s="44" t="s">
        <v>588</v>
      </c>
      <c r="H395" s="9"/>
      <c r="I395" s="9"/>
      <c r="K395" s="9"/>
    </row>
    <row r="396" spans="1:11" x14ac:dyDescent="0.25">
      <c r="A396" s="20" t="s">
        <v>19</v>
      </c>
      <c r="B396" s="20" t="s">
        <v>509</v>
      </c>
      <c r="C396" s="20" t="s">
        <v>269</v>
      </c>
      <c r="D396" s="20"/>
      <c r="E396" s="17">
        <f>SUM(E397:E406)</f>
        <v>2010</v>
      </c>
      <c r="F396" s="22"/>
      <c r="G396" s="22"/>
      <c r="H396" s="8">
        <v>3</v>
      </c>
      <c r="I396" s="8">
        <v>3</v>
      </c>
      <c r="J396" s="29" t="s">
        <v>597</v>
      </c>
      <c r="K396" s="8">
        <v>3</v>
      </c>
    </row>
    <row r="397" spans="1:11" x14ac:dyDescent="0.25">
      <c r="A397" s="38" t="s">
        <v>19</v>
      </c>
      <c r="B397" s="39" t="s">
        <v>509</v>
      </c>
      <c r="C397" s="38" t="s">
        <v>269</v>
      </c>
      <c r="D397" s="38" t="s">
        <v>269</v>
      </c>
      <c r="E397" s="40">
        <v>936</v>
      </c>
      <c r="G397" s="44" t="s">
        <v>588</v>
      </c>
      <c r="H397" s="9"/>
      <c r="I397" s="9"/>
      <c r="K397" s="9"/>
    </row>
    <row r="398" spans="1:11" x14ac:dyDescent="0.25">
      <c r="A398" s="38" t="s">
        <v>19</v>
      </c>
      <c r="B398" s="39" t="s">
        <v>509</v>
      </c>
      <c r="C398" s="38" t="s">
        <v>269</v>
      </c>
      <c r="D398" s="38" t="s">
        <v>270</v>
      </c>
      <c r="E398" s="40">
        <v>91</v>
      </c>
      <c r="H398" s="9"/>
      <c r="I398" s="9"/>
      <c r="K398" s="9"/>
    </row>
    <row r="399" spans="1:11" x14ac:dyDescent="0.25">
      <c r="A399" s="38" t="s">
        <v>19</v>
      </c>
      <c r="B399" s="39" t="s">
        <v>509</v>
      </c>
      <c r="C399" s="38" t="s">
        <v>269</v>
      </c>
      <c r="D399" s="38" t="s">
        <v>271</v>
      </c>
      <c r="E399" s="40">
        <v>196</v>
      </c>
      <c r="H399" s="9"/>
      <c r="I399" s="9"/>
      <c r="K399" s="9"/>
    </row>
    <row r="400" spans="1:11" x14ac:dyDescent="0.25">
      <c r="A400" s="38" t="s">
        <v>19</v>
      </c>
      <c r="B400" s="39" t="s">
        <v>509</v>
      </c>
      <c r="C400" s="38" t="s">
        <v>269</v>
      </c>
      <c r="D400" s="38" t="s">
        <v>272</v>
      </c>
      <c r="E400" s="40">
        <v>35</v>
      </c>
      <c r="H400" s="9"/>
      <c r="I400" s="9"/>
      <c r="K400" s="9"/>
    </row>
    <row r="401" spans="1:11" x14ac:dyDescent="0.25">
      <c r="A401" s="38" t="s">
        <v>19</v>
      </c>
      <c r="B401" s="39" t="s">
        <v>509</v>
      </c>
      <c r="C401" s="38" t="s">
        <v>269</v>
      </c>
      <c r="D401" s="38" t="s">
        <v>273</v>
      </c>
      <c r="E401" s="40">
        <v>119</v>
      </c>
      <c r="H401" s="9"/>
      <c r="I401" s="9"/>
      <c r="K401" s="9"/>
    </row>
    <row r="402" spans="1:11" x14ac:dyDescent="0.25">
      <c r="A402" s="38" t="s">
        <v>19</v>
      </c>
      <c r="B402" s="39" t="s">
        <v>509</v>
      </c>
      <c r="C402" s="38" t="s">
        <v>269</v>
      </c>
      <c r="D402" s="38" t="s">
        <v>274</v>
      </c>
      <c r="E402" s="40">
        <v>412</v>
      </c>
      <c r="H402" s="9"/>
      <c r="I402" s="9"/>
      <c r="K402" s="9"/>
    </row>
    <row r="403" spans="1:11" x14ac:dyDescent="0.25">
      <c r="A403" s="38" t="s">
        <v>19</v>
      </c>
      <c r="B403" s="39" t="s">
        <v>509</v>
      </c>
      <c r="C403" s="38" t="s">
        <v>269</v>
      </c>
      <c r="D403" s="38" t="s">
        <v>275</v>
      </c>
      <c r="E403" s="40">
        <v>21</v>
      </c>
      <c r="H403" s="9"/>
      <c r="I403" s="9"/>
      <c r="K403" s="9"/>
    </row>
    <row r="404" spans="1:11" x14ac:dyDescent="0.25">
      <c r="A404" s="38" t="s">
        <v>19</v>
      </c>
      <c r="B404" s="39" t="s">
        <v>509</v>
      </c>
      <c r="C404" s="38" t="s">
        <v>269</v>
      </c>
      <c r="D404" s="38" t="s">
        <v>276</v>
      </c>
      <c r="E404" s="40">
        <v>109</v>
      </c>
      <c r="H404" s="9"/>
      <c r="I404" s="9"/>
      <c r="K404" s="9"/>
    </row>
    <row r="405" spans="1:11" x14ac:dyDescent="0.25">
      <c r="A405" s="38" t="s">
        <v>19</v>
      </c>
      <c r="B405" s="39" t="s">
        <v>509</v>
      </c>
      <c r="C405" s="38" t="s">
        <v>269</v>
      </c>
      <c r="D405" s="38" t="s">
        <v>277</v>
      </c>
      <c r="E405" s="40">
        <v>45</v>
      </c>
      <c r="H405" s="9"/>
      <c r="I405" s="9"/>
      <c r="K405" s="9"/>
    </row>
    <row r="406" spans="1:11" x14ac:dyDescent="0.25">
      <c r="A406" s="38" t="s">
        <v>19</v>
      </c>
      <c r="B406" s="39" t="s">
        <v>509</v>
      </c>
      <c r="C406" s="38" t="s">
        <v>269</v>
      </c>
      <c r="D406" s="38" t="s">
        <v>278</v>
      </c>
      <c r="E406" s="40">
        <v>46</v>
      </c>
      <c r="H406" s="9"/>
      <c r="I406" s="9"/>
      <c r="K406" s="9"/>
    </row>
    <row r="407" spans="1:11" x14ac:dyDescent="0.25">
      <c r="A407" s="20" t="s">
        <v>19</v>
      </c>
      <c r="B407" s="20" t="s">
        <v>509</v>
      </c>
      <c r="C407" s="20" t="s">
        <v>279</v>
      </c>
      <c r="D407" s="20"/>
      <c r="E407" s="17">
        <f>SUM(E408:E414)</f>
        <v>1947</v>
      </c>
      <c r="F407" s="22"/>
      <c r="G407" s="22"/>
      <c r="H407" s="8">
        <v>1</v>
      </c>
      <c r="I407" s="8">
        <v>1</v>
      </c>
      <c r="J407" s="29" t="s">
        <v>596</v>
      </c>
      <c r="K407" s="8">
        <v>1</v>
      </c>
    </row>
    <row r="408" spans="1:11" x14ac:dyDescent="0.25">
      <c r="A408" s="38" t="s">
        <v>19</v>
      </c>
      <c r="B408" s="39" t="s">
        <v>509</v>
      </c>
      <c r="C408" s="38" t="s">
        <v>279</v>
      </c>
      <c r="D408" s="38" t="s">
        <v>279</v>
      </c>
      <c r="E408" s="40">
        <v>626</v>
      </c>
      <c r="G408" s="44" t="s">
        <v>588</v>
      </c>
      <c r="H408" s="9"/>
      <c r="I408" s="9"/>
      <c r="K408" s="9"/>
    </row>
    <row r="409" spans="1:11" x14ac:dyDescent="0.25">
      <c r="A409" s="38" t="s">
        <v>19</v>
      </c>
      <c r="B409" s="39" t="s">
        <v>509</v>
      </c>
      <c r="C409" s="38" t="s">
        <v>279</v>
      </c>
      <c r="D409" s="38" t="s">
        <v>12</v>
      </c>
      <c r="E409" s="40">
        <v>299</v>
      </c>
      <c r="H409" s="9"/>
      <c r="I409" s="9"/>
      <c r="K409" s="9"/>
    </row>
    <row r="410" spans="1:11" x14ac:dyDescent="0.25">
      <c r="A410" s="38" t="s">
        <v>19</v>
      </c>
      <c r="B410" s="39" t="s">
        <v>509</v>
      </c>
      <c r="C410" s="38" t="s">
        <v>279</v>
      </c>
      <c r="D410" s="38" t="s">
        <v>280</v>
      </c>
      <c r="E410" s="40">
        <v>68</v>
      </c>
      <c r="H410" s="9"/>
      <c r="I410" s="9"/>
      <c r="K410" s="9"/>
    </row>
    <row r="411" spans="1:11" x14ac:dyDescent="0.25">
      <c r="A411" s="38" t="s">
        <v>19</v>
      </c>
      <c r="B411" s="39" t="s">
        <v>509</v>
      </c>
      <c r="C411" s="38" t="s">
        <v>279</v>
      </c>
      <c r="D411" s="38" t="s">
        <v>5</v>
      </c>
      <c r="E411" s="40">
        <v>333</v>
      </c>
      <c r="H411" s="9"/>
      <c r="I411" s="9"/>
      <c r="K411" s="9"/>
    </row>
    <row r="412" spans="1:11" x14ac:dyDescent="0.25">
      <c r="A412" s="38" t="s">
        <v>19</v>
      </c>
      <c r="B412" s="39" t="s">
        <v>509</v>
      </c>
      <c r="C412" s="38" t="s">
        <v>279</v>
      </c>
      <c r="D412" s="38" t="s">
        <v>281</v>
      </c>
      <c r="E412" s="40">
        <v>134</v>
      </c>
      <c r="H412" s="9"/>
      <c r="I412" s="9"/>
      <c r="K412" s="9"/>
    </row>
    <row r="413" spans="1:11" x14ac:dyDescent="0.25">
      <c r="A413" s="38" t="s">
        <v>19</v>
      </c>
      <c r="B413" s="39" t="s">
        <v>509</v>
      </c>
      <c r="C413" s="38" t="s">
        <v>279</v>
      </c>
      <c r="D413" s="38" t="s">
        <v>282</v>
      </c>
      <c r="E413" s="40">
        <v>212</v>
      </c>
      <c r="H413" s="9"/>
      <c r="I413" s="9"/>
      <c r="K413" s="9"/>
    </row>
    <row r="414" spans="1:11" x14ac:dyDescent="0.25">
      <c r="A414" s="38" t="s">
        <v>19</v>
      </c>
      <c r="B414" s="39" t="s">
        <v>509</v>
      </c>
      <c r="C414" s="38" t="s">
        <v>279</v>
      </c>
      <c r="D414" s="38"/>
      <c r="E414" s="40">
        <v>275</v>
      </c>
      <c r="H414" s="9"/>
      <c r="I414" s="9"/>
      <c r="K414" s="9"/>
    </row>
    <row r="415" spans="1:11" x14ac:dyDescent="0.25">
      <c r="A415" s="20" t="s">
        <v>19</v>
      </c>
      <c r="B415" s="20" t="s">
        <v>509</v>
      </c>
      <c r="C415" s="20" t="s">
        <v>283</v>
      </c>
      <c r="D415" s="20"/>
      <c r="E415" s="17">
        <f>SUM(E416:E418)</f>
        <v>795</v>
      </c>
      <c r="F415" s="22"/>
      <c r="G415" s="22"/>
      <c r="H415" s="8">
        <v>1</v>
      </c>
      <c r="I415" s="8">
        <v>1</v>
      </c>
      <c r="J415" s="29" t="s">
        <v>594</v>
      </c>
      <c r="K415" s="8">
        <v>1</v>
      </c>
    </row>
    <row r="416" spans="1:11" x14ac:dyDescent="0.25">
      <c r="A416" s="38" t="s">
        <v>19</v>
      </c>
      <c r="B416" s="39" t="s">
        <v>509</v>
      </c>
      <c r="C416" s="38" t="s">
        <v>283</v>
      </c>
      <c r="D416" s="38" t="s">
        <v>283</v>
      </c>
      <c r="E416" s="40">
        <v>346</v>
      </c>
      <c r="G416" s="44" t="s">
        <v>588</v>
      </c>
      <c r="H416" s="9"/>
      <c r="I416" s="9"/>
      <c r="K416" s="9"/>
    </row>
    <row r="417" spans="1:11" x14ac:dyDescent="0.25">
      <c r="A417" s="38" t="s">
        <v>19</v>
      </c>
      <c r="B417" s="39" t="s">
        <v>509</v>
      </c>
      <c r="C417" s="38" t="s">
        <v>283</v>
      </c>
      <c r="D417" s="38" t="s">
        <v>284</v>
      </c>
      <c r="E417" s="40">
        <v>143</v>
      </c>
      <c r="H417" s="9"/>
      <c r="I417" s="9"/>
      <c r="K417" s="9"/>
    </row>
    <row r="418" spans="1:11" x14ac:dyDescent="0.25">
      <c r="A418" s="38" t="s">
        <v>19</v>
      </c>
      <c r="B418" s="39" t="s">
        <v>509</v>
      </c>
      <c r="C418" s="38" t="s">
        <v>283</v>
      </c>
      <c r="D418" s="38" t="s">
        <v>285</v>
      </c>
      <c r="E418" s="40">
        <v>306</v>
      </c>
      <c r="H418" s="9"/>
      <c r="I418" s="9"/>
      <c r="K418" s="9"/>
    </row>
    <row r="419" spans="1:11" x14ac:dyDescent="0.25">
      <c r="A419" s="20" t="s">
        <v>19</v>
      </c>
      <c r="B419" s="20" t="s">
        <v>509</v>
      </c>
      <c r="C419" s="20" t="s">
        <v>286</v>
      </c>
      <c r="D419" s="20"/>
      <c r="E419" s="17">
        <f>E420</f>
        <v>671</v>
      </c>
      <c r="F419" s="22"/>
      <c r="G419" s="22"/>
      <c r="H419" s="8">
        <v>1</v>
      </c>
      <c r="I419" s="8">
        <v>1</v>
      </c>
      <c r="J419" s="29" t="s">
        <v>594</v>
      </c>
      <c r="K419" s="8">
        <v>1</v>
      </c>
    </row>
    <row r="420" spans="1:11" x14ac:dyDescent="0.25">
      <c r="A420" s="38" t="s">
        <v>19</v>
      </c>
      <c r="B420" s="39" t="s">
        <v>509</v>
      </c>
      <c r="C420" s="38" t="s">
        <v>286</v>
      </c>
      <c r="D420" s="38" t="s">
        <v>286</v>
      </c>
      <c r="E420" s="40">
        <v>671</v>
      </c>
      <c r="G420" s="44" t="s">
        <v>588</v>
      </c>
      <c r="H420" s="9"/>
      <c r="I420" s="9"/>
      <c r="K420" s="9"/>
    </row>
    <row r="421" spans="1:11" x14ac:dyDescent="0.25">
      <c r="A421" s="20" t="s">
        <v>19</v>
      </c>
      <c r="B421" s="20" t="s">
        <v>509</v>
      </c>
      <c r="C421" s="20" t="s">
        <v>287</v>
      </c>
      <c r="D421" s="20"/>
      <c r="E421" s="17">
        <f>SUM(E422:E429)</f>
        <v>771</v>
      </c>
      <c r="F421" s="22"/>
      <c r="G421" s="22"/>
      <c r="H421" s="8">
        <v>1</v>
      </c>
      <c r="I421" s="8">
        <v>1</v>
      </c>
      <c r="J421" s="29" t="s">
        <v>594</v>
      </c>
      <c r="K421" s="8">
        <v>1</v>
      </c>
    </row>
    <row r="422" spans="1:11" x14ac:dyDescent="0.25">
      <c r="A422" s="38" t="s">
        <v>19</v>
      </c>
      <c r="B422" s="39" t="s">
        <v>509</v>
      </c>
      <c r="C422" s="38" t="s">
        <v>287</v>
      </c>
      <c r="D422" s="38" t="s">
        <v>287</v>
      </c>
      <c r="E422" s="40">
        <v>274</v>
      </c>
      <c r="G422" s="25" t="s">
        <v>503</v>
      </c>
      <c r="H422" s="9"/>
      <c r="I422" s="9"/>
      <c r="K422" s="9"/>
    </row>
    <row r="423" spans="1:11" x14ac:dyDescent="0.25">
      <c r="A423" s="38" t="s">
        <v>19</v>
      </c>
      <c r="B423" s="39" t="s">
        <v>509</v>
      </c>
      <c r="C423" s="38" t="s">
        <v>287</v>
      </c>
      <c r="D423" s="38" t="s">
        <v>0</v>
      </c>
      <c r="E423" s="40">
        <v>16</v>
      </c>
      <c r="H423" s="9"/>
      <c r="I423" s="9"/>
      <c r="K423" s="9"/>
    </row>
    <row r="424" spans="1:11" x14ac:dyDescent="0.25">
      <c r="A424" s="38" t="s">
        <v>19</v>
      </c>
      <c r="B424" s="39" t="s">
        <v>509</v>
      </c>
      <c r="C424" s="38" t="s">
        <v>287</v>
      </c>
      <c r="D424" s="38" t="s">
        <v>288</v>
      </c>
      <c r="E424" s="40">
        <v>122</v>
      </c>
      <c r="H424" s="9"/>
      <c r="I424" s="9"/>
      <c r="K424" s="9"/>
    </row>
    <row r="425" spans="1:11" x14ac:dyDescent="0.25">
      <c r="A425" s="38" t="s">
        <v>19</v>
      </c>
      <c r="B425" s="39" t="s">
        <v>509</v>
      </c>
      <c r="C425" s="38" t="s">
        <v>287</v>
      </c>
      <c r="D425" s="38" t="s">
        <v>289</v>
      </c>
      <c r="E425" s="40">
        <v>11</v>
      </c>
      <c r="H425" s="9"/>
      <c r="I425" s="9"/>
      <c r="K425" s="9"/>
    </row>
    <row r="426" spans="1:11" x14ac:dyDescent="0.25">
      <c r="A426" s="38" t="s">
        <v>19</v>
      </c>
      <c r="B426" s="39" t="s">
        <v>509</v>
      </c>
      <c r="C426" s="38" t="s">
        <v>287</v>
      </c>
      <c r="D426" s="38" t="s">
        <v>290</v>
      </c>
      <c r="E426" s="40">
        <v>54</v>
      </c>
      <c r="H426" s="9"/>
      <c r="I426" s="9"/>
      <c r="K426" s="9"/>
    </row>
    <row r="427" spans="1:11" x14ac:dyDescent="0.25">
      <c r="A427" s="38" t="s">
        <v>19</v>
      </c>
      <c r="B427" s="39" t="s">
        <v>509</v>
      </c>
      <c r="C427" s="38" t="s">
        <v>287</v>
      </c>
      <c r="D427" s="38" t="s">
        <v>291</v>
      </c>
      <c r="E427" s="40">
        <v>18</v>
      </c>
      <c r="H427" s="9"/>
      <c r="I427" s="9"/>
      <c r="K427" s="9"/>
    </row>
    <row r="428" spans="1:11" x14ac:dyDescent="0.25">
      <c r="A428" s="38" t="s">
        <v>19</v>
      </c>
      <c r="B428" s="39" t="s">
        <v>509</v>
      </c>
      <c r="C428" s="38" t="s">
        <v>287</v>
      </c>
      <c r="D428" s="38" t="s">
        <v>3</v>
      </c>
      <c r="E428" s="40">
        <v>118</v>
      </c>
      <c r="H428" s="9"/>
      <c r="I428" s="9"/>
      <c r="K428" s="9"/>
    </row>
    <row r="429" spans="1:11" x14ac:dyDescent="0.25">
      <c r="A429" s="38" t="s">
        <v>19</v>
      </c>
      <c r="B429" s="39" t="s">
        <v>509</v>
      </c>
      <c r="C429" s="38" t="s">
        <v>287</v>
      </c>
      <c r="D429" s="38" t="s">
        <v>292</v>
      </c>
      <c r="E429" s="40">
        <v>158</v>
      </c>
      <c r="H429" s="9"/>
      <c r="I429" s="9"/>
      <c r="K429" s="9"/>
    </row>
    <row r="430" spans="1:11" x14ac:dyDescent="0.25">
      <c r="A430" s="20" t="s">
        <v>19</v>
      </c>
      <c r="B430" s="20" t="s">
        <v>509</v>
      </c>
      <c r="C430" s="20" t="s">
        <v>293</v>
      </c>
      <c r="D430" s="20"/>
      <c r="E430" s="17">
        <f>SUM(E431:E435)</f>
        <v>504</v>
      </c>
      <c r="F430" s="22"/>
      <c r="G430" s="22"/>
      <c r="H430" s="8">
        <v>1</v>
      </c>
      <c r="I430" s="8">
        <v>1</v>
      </c>
      <c r="J430" s="29" t="s">
        <v>594</v>
      </c>
      <c r="K430" s="8">
        <v>1</v>
      </c>
    </row>
    <row r="431" spans="1:11" x14ac:dyDescent="0.25">
      <c r="A431" s="38" t="s">
        <v>19</v>
      </c>
      <c r="B431" s="39" t="s">
        <v>509</v>
      </c>
      <c r="C431" s="38" t="s">
        <v>293</v>
      </c>
      <c r="D431" s="38" t="s">
        <v>293</v>
      </c>
      <c r="E431" s="40">
        <v>249</v>
      </c>
      <c r="G431" s="44" t="s">
        <v>588</v>
      </c>
      <c r="H431" s="51"/>
      <c r="I431" s="51"/>
      <c r="K431" s="51"/>
    </row>
    <row r="432" spans="1:11" x14ac:dyDescent="0.25">
      <c r="A432" s="38" t="s">
        <v>19</v>
      </c>
      <c r="B432" s="39" t="s">
        <v>509</v>
      </c>
      <c r="C432" s="38" t="s">
        <v>293</v>
      </c>
      <c r="D432" s="38" t="s">
        <v>294</v>
      </c>
      <c r="E432" s="40">
        <v>32</v>
      </c>
      <c r="H432" s="51"/>
      <c r="I432" s="51"/>
      <c r="K432" s="51"/>
    </row>
    <row r="433" spans="1:11" x14ac:dyDescent="0.25">
      <c r="A433" s="38" t="s">
        <v>19</v>
      </c>
      <c r="B433" s="39" t="s">
        <v>509</v>
      </c>
      <c r="C433" s="38" t="s">
        <v>293</v>
      </c>
      <c r="D433" s="38" t="s">
        <v>295</v>
      </c>
      <c r="E433" s="40">
        <v>21</v>
      </c>
      <c r="H433" s="51"/>
      <c r="I433" s="51"/>
      <c r="K433" s="51"/>
    </row>
    <row r="434" spans="1:11" x14ac:dyDescent="0.25">
      <c r="A434" s="38" t="s">
        <v>19</v>
      </c>
      <c r="B434" s="39" t="s">
        <v>509</v>
      </c>
      <c r="C434" s="38" t="s">
        <v>293</v>
      </c>
      <c r="D434" s="38" t="s">
        <v>296</v>
      </c>
      <c r="E434" s="40">
        <v>140</v>
      </c>
      <c r="H434" s="51"/>
      <c r="I434" s="51"/>
      <c r="K434" s="51"/>
    </row>
    <row r="435" spans="1:11" x14ac:dyDescent="0.25">
      <c r="A435" s="38" t="s">
        <v>19</v>
      </c>
      <c r="B435" s="39" t="s">
        <v>509</v>
      </c>
      <c r="C435" s="38" t="s">
        <v>293</v>
      </c>
      <c r="D435" s="38" t="s">
        <v>297</v>
      </c>
      <c r="E435" s="40">
        <v>62</v>
      </c>
      <c r="H435" s="51"/>
      <c r="I435" s="51"/>
      <c r="K435" s="51"/>
    </row>
    <row r="436" spans="1:11" x14ac:dyDescent="0.25">
      <c r="A436" s="34" t="s">
        <v>19</v>
      </c>
      <c r="B436" s="34" t="s">
        <v>339</v>
      </c>
      <c r="C436" s="19"/>
      <c r="D436" s="34"/>
      <c r="E436" s="35">
        <f>E437+E438+E440+E445+E449+E460+E463+E467+E473+E475+E478+E486+E488+E490+E493+E498</f>
        <v>56883</v>
      </c>
      <c r="F436" s="21"/>
      <c r="G436" s="21"/>
      <c r="H436" s="36">
        <f>SUM(H437:H501)</f>
        <v>32</v>
      </c>
      <c r="I436" s="36">
        <f>SUM(I437:I501)</f>
        <v>33</v>
      </c>
      <c r="K436" s="36"/>
    </row>
    <row r="437" spans="1:11" x14ac:dyDescent="0.25">
      <c r="A437" s="20" t="s">
        <v>19</v>
      </c>
      <c r="B437" s="20" t="s">
        <v>339</v>
      </c>
      <c r="C437" s="20" t="s">
        <v>298</v>
      </c>
      <c r="D437" s="20"/>
      <c r="E437" s="17">
        <v>11281</v>
      </c>
      <c r="F437" s="22"/>
      <c r="G437" s="22"/>
      <c r="H437" s="22"/>
      <c r="I437" s="22"/>
      <c r="K437" s="22"/>
    </row>
    <row r="438" spans="1:11" x14ac:dyDescent="0.25">
      <c r="A438" s="20" t="s">
        <v>19</v>
      </c>
      <c r="B438" s="20" t="s">
        <v>339</v>
      </c>
      <c r="C438" s="20" t="s">
        <v>299</v>
      </c>
      <c r="D438" s="20"/>
      <c r="E438" s="84">
        <f>E439</f>
        <v>5049</v>
      </c>
      <c r="F438" s="22"/>
      <c r="G438" s="22"/>
      <c r="H438" s="8">
        <v>4</v>
      </c>
      <c r="I438" s="8">
        <v>4</v>
      </c>
      <c r="J438" s="29" t="s">
        <v>600</v>
      </c>
      <c r="K438" s="8">
        <v>4</v>
      </c>
    </row>
    <row r="439" spans="1:11" x14ac:dyDescent="0.25">
      <c r="A439" s="38" t="s">
        <v>19</v>
      </c>
      <c r="B439" s="39" t="s">
        <v>339</v>
      </c>
      <c r="C439" s="38" t="s">
        <v>299</v>
      </c>
      <c r="D439" s="38" t="s">
        <v>299</v>
      </c>
      <c r="E439" s="40">
        <v>5049</v>
      </c>
      <c r="G439" s="44" t="s">
        <v>588</v>
      </c>
      <c r="H439" s="9"/>
      <c r="I439" s="9"/>
      <c r="K439" s="9"/>
    </row>
    <row r="440" spans="1:11" x14ac:dyDescent="0.25">
      <c r="A440" s="20" t="s">
        <v>19</v>
      </c>
      <c r="B440" s="20" t="s">
        <v>339</v>
      </c>
      <c r="C440" s="20" t="s">
        <v>300</v>
      </c>
      <c r="D440" s="20"/>
      <c r="E440" s="17">
        <f>SUM(E441:E444)</f>
        <v>2819</v>
      </c>
      <c r="F440" s="22"/>
      <c r="G440" s="22"/>
      <c r="H440" s="8">
        <v>2</v>
      </c>
      <c r="I440" s="8">
        <v>2</v>
      </c>
      <c r="J440" s="29" t="s">
        <v>598</v>
      </c>
      <c r="K440" s="8">
        <v>2</v>
      </c>
    </row>
    <row r="441" spans="1:11" x14ac:dyDescent="0.25">
      <c r="A441" s="38" t="s">
        <v>19</v>
      </c>
      <c r="B441" s="39" t="s">
        <v>339</v>
      </c>
      <c r="C441" s="38" t="s">
        <v>300</v>
      </c>
      <c r="D441" s="38" t="s">
        <v>300</v>
      </c>
      <c r="E441" s="40">
        <v>1249</v>
      </c>
      <c r="G441" s="44" t="s">
        <v>588</v>
      </c>
      <c r="H441" s="9"/>
      <c r="I441" s="9"/>
      <c r="K441" s="9"/>
    </row>
    <row r="442" spans="1:11" x14ac:dyDescent="0.25">
      <c r="A442" s="38" t="s">
        <v>19</v>
      </c>
      <c r="B442" s="39" t="s">
        <v>339</v>
      </c>
      <c r="C442" s="38" t="s">
        <v>300</v>
      </c>
      <c r="D442" s="38" t="s">
        <v>301</v>
      </c>
      <c r="E442" s="40">
        <v>443</v>
      </c>
      <c r="H442" s="6"/>
      <c r="I442" s="6"/>
      <c r="K442" s="6"/>
    </row>
    <row r="443" spans="1:11" x14ac:dyDescent="0.25">
      <c r="A443" s="38" t="s">
        <v>19</v>
      </c>
      <c r="B443" s="39" t="s">
        <v>339</v>
      </c>
      <c r="C443" s="38" t="s">
        <v>300</v>
      </c>
      <c r="D443" s="38" t="s">
        <v>6</v>
      </c>
      <c r="E443" s="40">
        <v>774</v>
      </c>
      <c r="H443" s="6"/>
      <c r="I443" s="6"/>
      <c r="K443" s="6"/>
    </row>
    <row r="444" spans="1:11" x14ac:dyDescent="0.25">
      <c r="A444" s="38" t="s">
        <v>19</v>
      </c>
      <c r="B444" s="39" t="s">
        <v>339</v>
      </c>
      <c r="C444" s="38" t="s">
        <v>300</v>
      </c>
      <c r="D444" s="38" t="s">
        <v>302</v>
      </c>
      <c r="E444" s="40">
        <v>353</v>
      </c>
      <c r="H444" s="6"/>
      <c r="I444" s="6"/>
      <c r="K444" s="6"/>
    </row>
    <row r="445" spans="1:11" x14ac:dyDescent="0.25">
      <c r="A445" s="20" t="s">
        <v>19</v>
      </c>
      <c r="B445" s="20" t="s">
        <v>339</v>
      </c>
      <c r="C445" s="20" t="s">
        <v>303</v>
      </c>
      <c r="D445" s="20"/>
      <c r="E445" s="84">
        <f>SUM(E446:E448)</f>
        <v>5532</v>
      </c>
      <c r="F445" s="22"/>
      <c r="G445" s="22"/>
      <c r="H445" s="8">
        <v>3</v>
      </c>
      <c r="I445" s="8">
        <v>3</v>
      </c>
      <c r="J445" s="29" t="s">
        <v>600</v>
      </c>
      <c r="K445" s="8">
        <v>3</v>
      </c>
    </row>
    <row r="446" spans="1:11" x14ac:dyDescent="0.25">
      <c r="A446" s="38" t="s">
        <v>19</v>
      </c>
      <c r="B446" s="39" t="s">
        <v>339</v>
      </c>
      <c r="C446" s="38" t="s">
        <v>303</v>
      </c>
      <c r="D446" s="38" t="s">
        <v>303</v>
      </c>
      <c r="E446" s="40">
        <v>2381</v>
      </c>
      <c r="G446" s="44" t="s">
        <v>588</v>
      </c>
      <c r="H446" s="9"/>
      <c r="I446" s="9"/>
      <c r="K446" s="9"/>
    </row>
    <row r="447" spans="1:11" x14ac:dyDescent="0.25">
      <c r="A447" s="38" t="s">
        <v>19</v>
      </c>
      <c r="B447" s="39" t="s">
        <v>339</v>
      </c>
      <c r="C447" s="38" t="s">
        <v>303</v>
      </c>
      <c r="D447" s="38" t="s">
        <v>304</v>
      </c>
      <c r="E447" s="40">
        <v>1641</v>
      </c>
      <c r="H447" s="6"/>
      <c r="I447" s="6"/>
      <c r="K447" s="6"/>
    </row>
    <row r="448" spans="1:11" x14ac:dyDescent="0.25">
      <c r="A448" s="38" t="s">
        <v>19</v>
      </c>
      <c r="B448" s="39" t="s">
        <v>339</v>
      </c>
      <c r="C448" s="38" t="s">
        <v>303</v>
      </c>
      <c r="D448" s="38" t="s">
        <v>305</v>
      </c>
      <c r="E448" s="40">
        <v>1510</v>
      </c>
      <c r="H448" s="6"/>
      <c r="I448" s="6"/>
      <c r="K448" s="6"/>
    </row>
    <row r="449" spans="1:11" x14ac:dyDescent="0.25">
      <c r="A449" s="20" t="s">
        <v>19</v>
      </c>
      <c r="B449" s="20" t="s">
        <v>339</v>
      </c>
      <c r="C449" s="1" t="s">
        <v>538</v>
      </c>
      <c r="D449" s="20"/>
      <c r="E449" s="17">
        <f>SUM(E450:E453)+334</f>
        <v>858</v>
      </c>
      <c r="F449" s="22"/>
      <c r="G449" s="22"/>
      <c r="H449" s="8">
        <v>2</v>
      </c>
      <c r="I449" s="8">
        <v>2</v>
      </c>
      <c r="J449" s="29" t="s">
        <v>594</v>
      </c>
      <c r="K449" s="8">
        <v>2</v>
      </c>
    </row>
    <row r="450" spans="1:11" x14ac:dyDescent="0.25">
      <c r="A450" s="38" t="s">
        <v>19</v>
      </c>
      <c r="B450" s="39" t="s">
        <v>339</v>
      </c>
      <c r="C450" s="38" t="s">
        <v>306</v>
      </c>
      <c r="D450" s="38" t="s">
        <v>306</v>
      </c>
      <c r="E450" s="40">
        <v>321</v>
      </c>
      <c r="F450" s="26" t="s">
        <v>551</v>
      </c>
      <c r="G450" s="44" t="s">
        <v>588</v>
      </c>
      <c r="H450" s="9"/>
      <c r="I450" s="9"/>
      <c r="K450" s="9"/>
    </row>
    <row r="451" spans="1:11" x14ac:dyDescent="0.25">
      <c r="A451" s="38" t="s">
        <v>19</v>
      </c>
      <c r="B451" s="39" t="s">
        <v>339</v>
      </c>
      <c r="C451" s="38" t="s">
        <v>306</v>
      </c>
      <c r="D451" s="38" t="s">
        <v>581</v>
      </c>
      <c r="E451" s="40">
        <v>55</v>
      </c>
      <c r="F451" s="26" t="s">
        <v>551</v>
      </c>
      <c r="H451" s="6"/>
      <c r="I451" s="6"/>
      <c r="K451" s="6"/>
    </row>
    <row r="452" spans="1:11" x14ac:dyDescent="0.25">
      <c r="A452" s="38" t="s">
        <v>19</v>
      </c>
      <c r="B452" s="39" t="s">
        <v>339</v>
      </c>
      <c r="C452" s="38" t="s">
        <v>306</v>
      </c>
      <c r="D452" s="38" t="s">
        <v>307</v>
      </c>
      <c r="E452" s="40">
        <v>72</v>
      </c>
      <c r="F452" s="26" t="s">
        <v>551</v>
      </c>
      <c r="H452" s="6"/>
      <c r="I452" s="6"/>
      <c r="K452" s="6"/>
    </row>
    <row r="453" spans="1:11" x14ac:dyDescent="0.25">
      <c r="A453" s="38" t="s">
        <v>19</v>
      </c>
      <c r="B453" s="39" t="s">
        <v>339</v>
      </c>
      <c r="C453" s="38" t="s">
        <v>306</v>
      </c>
      <c r="D453" s="38" t="s">
        <v>308</v>
      </c>
      <c r="E453" s="40">
        <v>76</v>
      </c>
      <c r="F453" s="26" t="s">
        <v>551</v>
      </c>
      <c r="H453" s="6"/>
      <c r="I453" s="6"/>
      <c r="K453" s="6"/>
    </row>
    <row r="454" spans="1:11" x14ac:dyDescent="0.25">
      <c r="A454" s="38" t="s">
        <v>19</v>
      </c>
      <c r="B454" s="39" t="s">
        <v>339</v>
      </c>
      <c r="C454" s="38" t="s">
        <v>311</v>
      </c>
      <c r="D454" s="38" t="s">
        <v>311</v>
      </c>
      <c r="E454" s="40">
        <v>134</v>
      </c>
      <c r="F454" s="26" t="s">
        <v>551</v>
      </c>
      <c r="G454" s="44" t="s">
        <v>588</v>
      </c>
      <c r="H454" s="6"/>
      <c r="I454" s="6"/>
      <c r="K454" s="6"/>
    </row>
    <row r="455" spans="1:11" x14ac:dyDescent="0.25">
      <c r="A455" s="38" t="s">
        <v>19</v>
      </c>
      <c r="B455" s="39" t="s">
        <v>339</v>
      </c>
      <c r="C455" s="38" t="s">
        <v>311</v>
      </c>
      <c r="D455" s="38" t="s">
        <v>312</v>
      </c>
      <c r="E455" s="40">
        <v>13</v>
      </c>
      <c r="F455" s="26" t="s">
        <v>551</v>
      </c>
      <c r="H455" s="6"/>
      <c r="I455" s="6"/>
      <c r="K455" s="6"/>
    </row>
    <row r="456" spans="1:11" x14ac:dyDescent="0.25">
      <c r="A456" s="38" t="s">
        <v>19</v>
      </c>
      <c r="B456" s="39" t="s">
        <v>339</v>
      </c>
      <c r="C456" s="38" t="s">
        <v>311</v>
      </c>
      <c r="D456" s="38" t="s">
        <v>313</v>
      </c>
      <c r="E456" s="40">
        <v>159</v>
      </c>
      <c r="F456" s="26" t="s">
        <v>551</v>
      </c>
      <c r="H456" s="6"/>
      <c r="I456" s="6"/>
      <c r="K456" s="6"/>
    </row>
    <row r="457" spans="1:11" x14ac:dyDescent="0.25">
      <c r="A457" s="38" t="s">
        <v>19</v>
      </c>
      <c r="B457" s="39" t="s">
        <v>339</v>
      </c>
      <c r="C457" s="38" t="s">
        <v>311</v>
      </c>
      <c r="D457" s="38" t="s">
        <v>499</v>
      </c>
      <c r="E457" s="40" t="s">
        <v>495</v>
      </c>
      <c r="F457" s="26" t="s">
        <v>551</v>
      </c>
      <c r="H457" s="6"/>
      <c r="I457" s="6"/>
      <c r="K457" s="6"/>
    </row>
    <row r="458" spans="1:11" x14ac:dyDescent="0.25">
      <c r="A458" s="38" t="s">
        <v>19</v>
      </c>
      <c r="B458" s="39" t="s">
        <v>339</v>
      </c>
      <c r="C458" s="38" t="s">
        <v>311</v>
      </c>
      <c r="D458" s="38" t="s">
        <v>500</v>
      </c>
      <c r="E458" s="40" t="s">
        <v>495</v>
      </c>
      <c r="F458" s="26" t="s">
        <v>551</v>
      </c>
      <c r="H458" s="6"/>
      <c r="I458" s="6"/>
      <c r="K458" s="6"/>
    </row>
    <row r="459" spans="1:11" x14ac:dyDescent="0.25">
      <c r="A459" s="38" t="s">
        <v>19</v>
      </c>
      <c r="B459" s="39" t="s">
        <v>339</v>
      </c>
      <c r="C459" s="38" t="s">
        <v>311</v>
      </c>
      <c r="D459" s="38" t="s">
        <v>314</v>
      </c>
      <c r="E459" s="40">
        <v>16</v>
      </c>
      <c r="F459" s="26" t="s">
        <v>551</v>
      </c>
      <c r="H459" s="46"/>
      <c r="I459" s="46"/>
      <c r="K459" s="46"/>
    </row>
    <row r="460" spans="1:11" x14ac:dyDescent="0.25">
      <c r="A460" s="20" t="s">
        <v>19</v>
      </c>
      <c r="B460" s="20" t="s">
        <v>339</v>
      </c>
      <c r="C460" s="20" t="s">
        <v>309</v>
      </c>
      <c r="D460" s="20"/>
      <c r="E460" s="84">
        <f>SUM(E461:E462)</f>
        <v>4464</v>
      </c>
      <c r="F460" s="22"/>
      <c r="G460" s="22"/>
      <c r="H460" s="8">
        <v>3</v>
      </c>
      <c r="I460" s="8">
        <v>3</v>
      </c>
      <c r="J460" s="29" t="s">
        <v>600</v>
      </c>
      <c r="K460" s="8">
        <v>3</v>
      </c>
    </row>
    <row r="461" spans="1:11" x14ac:dyDescent="0.25">
      <c r="A461" s="38" t="s">
        <v>19</v>
      </c>
      <c r="B461" s="39" t="s">
        <v>339</v>
      </c>
      <c r="C461" s="38" t="s">
        <v>309</v>
      </c>
      <c r="D461" s="38" t="s">
        <v>309</v>
      </c>
      <c r="E461" s="40">
        <v>4126</v>
      </c>
      <c r="G461" s="44" t="s">
        <v>588</v>
      </c>
      <c r="H461" s="9"/>
      <c r="I461" s="9"/>
      <c r="K461" s="9"/>
    </row>
    <row r="462" spans="1:11" x14ac:dyDescent="0.25">
      <c r="A462" s="38" t="s">
        <v>19</v>
      </c>
      <c r="B462" s="39" t="s">
        <v>339</v>
      </c>
      <c r="C462" s="38" t="s">
        <v>309</v>
      </c>
      <c r="D462" s="38" t="s">
        <v>310</v>
      </c>
      <c r="E462" s="40">
        <v>338</v>
      </c>
      <c r="H462" s="6"/>
      <c r="I462" s="6"/>
      <c r="K462" s="6"/>
    </row>
    <row r="463" spans="1:11" x14ac:dyDescent="0.25">
      <c r="A463" s="20" t="s">
        <v>19</v>
      </c>
      <c r="B463" s="20" t="s">
        <v>339</v>
      </c>
      <c r="C463" s="20" t="s">
        <v>315</v>
      </c>
      <c r="D463" s="20"/>
      <c r="E463" s="17">
        <f>SUM(E464:E466)</f>
        <v>2451</v>
      </c>
      <c r="F463" s="22"/>
      <c r="G463" s="22"/>
      <c r="H463" s="8">
        <v>2</v>
      </c>
      <c r="I463" s="8">
        <v>2</v>
      </c>
      <c r="J463" s="29" t="s">
        <v>597</v>
      </c>
      <c r="K463" s="8">
        <v>2</v>
      </c>
    </row>
    <row r="464" spans="1:11" x14ac:dyDescent="0.25">
      <c r="A464" s="38" t="s">
        <v>19</v>
      </c>
      <c r="B464" s="39" t="s">
        <v>339</v>
      </c>
      <c r="C464" s="38" t="s">
        <v>315</v>
      </c>
      <c r="D464" s="38" t="s">
        <v>315</v>
      </c>
      <c r="E464" s="40">
        <v>1058</v>
      </c>
      <c r="G464" s="44" t="s">
        <v>588</v>
      </c>
      <c r="H464" s="6"/>
      <c r="I464" s="6"/>
      <c r="K464" s="6"/>
    </row>
    <row r="465" spans="1:11" x14ac:dyDescent="0.25">
      <c r="A465" s="38" t="s">
        <v>19</v>
      </c>
      <c r="B465" s="39" t="s">
        <v>339</v>
      </c>
      <c r="C465" s="38" t="s">
        <v>315</v>
      </c>
      <c r="D465" s="38" t="s">
        <v>316</v>
      </c>
      <c r="E465" s="40">
        <v>319</v>
      </c>
      <c r="H465" s="9"/>
      <c r="I465" s="9"/>
      <c r="K465" s="9"/>
    </row>
    <row r="466" spans="1:11" x14ac:dyDescent="0.25">
      <c r="A466" s="38" t="s">
        <v>19</v>
      </c>
      <c r="B466" s="39" t="s">
        <v>339</v>
      </c>
      <c r="C466" s="38" t="s">
        <v>315</v>
      </c>
      <c r="D466" s="38" t="s">
        <v>317</v>
      </c>
      <c r="E466" s="40">
        <v>1074</v>
      </c>
      <c r="H466" s="6"/>
      <c r="I466" s="6"/>
      <c r="K466" s="6"/>
    </row>
    <row r="467" spans="1:11" x14ac:dyDescent="0.25">
      <c r="A467" s="20" t="s">
        <v>19</v>
      </c>
      <c r="B467" s="20" t="s">
        <v>339</v>
      </c>
      <c r="C467" s="20" t="s">
        <v>318</v>
      </c>
      <c r="D467" s="20"/>
      <c r="E467" s="17">
        <f>SUM(E468:E472)</f>
        <v>1953</v>
      </c>
      <c r="F467" s="22"/>
      <c r="G467" s="22"/>
      <c r="H467" s="8">
        <v>2</v>
      </c>
      <c r="I467" s="8">
        <v>3</v>
      </c>
      <c r="J467" s="29" t="s">
        <v>596</v>
      </c>
      <c r="K467" s="8">
        <v>2</v>
      </c>
    </row>
    <row r="468" spans="1:11" x14ac:dyDescent="0.25">
      <c r="A468" s="38" t="s">
        <v>19</v>
      </c>
      <c r="B468" s="39" t="s">
        <v>339</v>
      </c>
      <c r="C468" s="38" t="s">
        <v>318</v>
      </c>
      <c r="D468" s="38" t="s">
        <v>318</v>
      </c>
      <c r="E468" s="40">
        <v>719</v>
      </c>
      <c r="G468" s="44" t="s">
        <v>588</v>
      </c>
      <c r="H468" s="9"/>
      <c r="I468" s="9"/>
      <c r="K468" s="9"/>
    </row>
    <row r="469" spans="1:11" x14ac:dyDescent="0.25">
      <c r="A469" s="38" t="s">
        <v>19</v>
      </c>
      <c r="B469" s="39" t="s">
        <v>339</v>
      </c>
      <c r="C469" s="38" t="s">
        <v>318</v>
      </c>
      <c r="D469" s="38" t="s">
        <v>319</v>
      </c>
      <c r="E469" s="40">
        <v>426</v>
      </c>
      <c r="H469" s="6"/>
      <c r="I469" s="6"/>
      <c r="K469" s="6"/>
    </row>
    <row r="470" spans="1:11" x14ac:dyDescent="0.25">
      <c r="A470" s="38" t="s">
        <v>19</v>
      </c>
      <c r="B470" s="39" t="s">
        <v>339</v>
      </c>
      <c r="C470" s="38" t="s">
        <v>318</v>
      </c>
      <c r="D470" s="38" t="s">
        <v>320</v>
      </c>
      <c r="E470" s="40">
        <v>147</v>
      </c>
      <c r="H470" s="6"/>
      <c r="I470" s="6"/>
      <c r="K470" s="6"/>
    </row>
    <row r="471" spans="1:11" x14ac:dyDescent="0.25">
      <c r="A471" s="38" t="s">
        <v>19</v>
      </c>
      <c r="B471" s="39" t="s">
        <v>339</v>
      </c>
      <c r="C471" s="38" t="s">
        <v>318</v>
      </c>
      <c r="D471" s="38" t="s">
        <v>321</v>
      </c>
      <c r="E471" s="40">
        <v>334</v>
      </c>
      <c r="H471" s="6"/>
      <c r="I471" s="6"/>
      <c r="K471" s="6"/>
    </row>
    <row r="472" spans="1:11" x14ac:dyDescent="0.25">
      <c r="A472" s="38" t="s">
        <v>19</v>
      </c>
      <c r="B472" s="39" t="s">
        <v>339</v>
      </c>
      <c r="C472" s="38" t="s">
        <v>318</v>
      </c>
      <c r="D472" s="38" t="s">
        <v>322</v>
      </c>
      <c r="E472" s="40">
        <v>327</v>
      </c>
      <c r="H472" s="9"/>
      <c r="I472" s="9"/>
      <c r="K472" s="9"/>
    </row>
    <row r="473" spans="1:11" x14ac:dyDescent="0.25">
      <c r="A473" s="20" t="s">
        <v>19</v>
      </c>
      <c r="B473" s="20" t="s">
        <v>339</v>
      </c>
      <c r="C473" s="20" t="s">
        <v>323</v>
      </c>
      <c r="D473" s="20"/>
      <c r="E473" s="17">
        <f>E474</f>
        <v>2067</v>
      </c>
      <c r="F473" s="22"/>
      <c r="G473" s="22"/>
      <c r="H473" s="8">
        <v>1</v>
      </c>
      <c r="I473" s="8">
        <v>1</v>
      </c>
      <c r="J473" s="29" t="s">
        <v>597</v>
      </c>
      <c r="K473" s="8">
        <v>1</v>
      </c>
    </row>
    <row r="474" spans="1:11" x14ac:dyDescent="0.25">
      <c r="A474" s="38" t="s">
        <v>19</v>
      </c>
      <c r="B474" s="39" t="s">
        <v>339</v>
      </c>
      <c r="C474" s="38" t="s">
        <v>323</v>
      </c>
      <c r="D474" s="38" t="s">
        <v>323</v>
      </c>
      <c r="E474" s="40">
        <v>2067</v>
      </c>
      <c r="G474" s="44" t="s">
        <v>588</v>
      </c>
      <c r="H474" s="6"/>
      <c r="I474" s="6"/>
      <c r="K474" s="6"/>
    </row>
    <row r="475" spans="1:11" x14ac:dyDescent="0.25">
      <c r="A475" s="20" t="s">
        <v>19</v>
      </c>
      <c r="B475" s="20" t="s">
        <v>339</v>
      </c>
      <c r="C475" s="20" t="s">
        <v>324</v>
      </c>
      <c r="D475" s="20"/>
      <c r="E475" s="17">
        <f>SUM(E476:E477)</f>
        <v>2888</v>
      </c>
      <c r="F475" s="22"/>
      <c r="G475" s="22"/>
      <c r="H475" s="8">
        <v>2</v>
      </c>
      <c r="I475" s="8">
        <v>2</v>
      </c>
      <c r="J475" s="29" t="s">
        <v>598</v>
      </c>
      <c r="K475" s="8">
        <v>2</v>
      </c>
    </row>
    <row r="476" spans="1:11" x14ac:dyDescent="0.25">
      <c r="A476" s="38" t="s">
        <v>19</v>
      </c>
      <c r="B476" s="39" t="s">
        <v>339</v>
      </c>
      <c r="C476" s="38" t="s">
        <v>324</v>
      </c>
      <c r="D476" s="38" t="s">
        <v>324</v>
      </c>
      <c r="E476" s="40">
        <v>1319</v>
      </c>
      <c r="G476" s="44" t="s">
        <v>588</v>
      </c>
      <c r="H476" s="6"/>
      <c r="I476" s="6"/>
      <c r="K476" s="6"/>
    </row>
    <row r="477" spans="1:11" x14ac:dyDescent="0.25">
      <c r="A477" s="38" t="s">
        <v>19</v>
      </c>
      <c r="B477" s="39" t="s">
        <v>339</v>
      </c>
      <c r="C477" s="38" t="s">
        <v>324</v>
      </c>
      <c r="D477" s="38" t="s">
        <v>325</v>
      </c>
      <c r="E477" s="40">
        <v>1569</v>
      </c>
      <c r="H477" s="6"/>
      <c r="I477" s="6"/>
      <c r="K477" s="6"/>
    </row>
    <row r="478" spans="1:11" x14ac:dyDescent="0.25">
      <c r="A478" s="20" t="s">
        <v>19</v>
      </c>
      <c r="B478" s="20" t="s">
        <v>339</v>
      </c>
      <c r="C478" s="20" t="s">
        <v>326</v>
      </c>
      <c r="D478" s="20"/>
      <c r="E478" s="17">
        <f>SUM(E479:E485)</f>
        <v>2068</v>
      </c>
      <c r="F478" s="22"/>
      <c r="G478" s="22"/>
      <c r="H478" s="8">
        <v>2</v>
      </c>
      <c r="I478" s="8">
        <v>2</v>
      </c>
      <c r="J478" s="29" t="s">
        <v>597</v>
      </c>
      <c r="K478" s="8">
        <v>2</v>
      </c>
    </row>
    <row r="479" spans="1:11" x14ac:dyDescent="0.25">
      <c r="A479" s="38" t="s">
        <v>19</v>
      </c>
      <c r="B479" s="39" t="s">
        <v>339</v>
      </c>
      <c r="C479" s="38" t="s">
        <v>326</v>
      </c>
      <c r="D479" s="38" t="s">
        <v>326</v>
      </c>
      <c r="E479" s="40">
        <v>1160</v>
      </c>
      <c r="G479" s="25" t="s">
        <v>503</v>
      </c>
      <c r="H479" s="9"/>
      <c r="I479" s="9"/>
      <c r="K479" s="9"/>
    </row>
    <row r="480" spans="1:11" x14ac:dyDescent="0.25">
      <c r="A480" s="38" t="s">
        <v>19</v>
      </c>
      <c r="B480" s="39" t="s">
        <v>339</v>
      </c>
      <c r="C480" s="38" t="s">
        <v>326</v>
      </c>
      <c r="D480" s="38" t="s">
        <v>327</v>
      </c>
      <c r="E480" s="40">
        <v>314</v>
      </c>
      <c r="H480" s="6"/>
      <c r="I480" s="6"/>
      <c r="K480" s="6"/>
    </row>
    <row r="481" spans="1:11" x14ac:dyDescent="0.25">
      <c r="A481" s="38" t="s">
        <v>19</v>
      </c>
      <c r="B481" s="39" t="s">
        <v>339</v>
      </c>
      <c r="C481" s="38" t="s">
        <v>326</v>
      </c>
      <c r="D481" s="38" t="s">
        <v>328</v>
      </c>
      <c r="E481" s="40">
        <v>0</v>
      </c>
      <c r="H481" s="6"/>
      <c r="I481" s="6"/>
      <c r="K481" s="6"/>
    </row>
    <row r="482" spans="1:11" x14ac:dyDescent="0.25">
      <c r="A482" s="38" t="s">
        <v>19</v>
      </c>
      <c r="B482" s="39" t="s">
        <v>339</v>
      </c>
      <c r="C482" s="38" t="s">
        <v>326</v>
      </c>
      <c r="D482" s="38" t="s">
        <v>329</v>
      </c>
      <c r="E482" s="40">
        <v>81</v>
      </c>
      <c r="H482" s="9"/>
      <c r="I482" s="9"/>
      <c r="K482" s="9"/>
    </row>
    <row r="483" spans="1:11" x14ac:dyDescent="0.25">
      <c r="A483" s="38" t="s">
        <v>19</v>
      </c>
      <c r="B483" s="39" t="s">
        <v>339</v>
      </c>
      <c r="C483" s="38" t="s">
        <v>326</v>
      </c>
      <c r="D483" s="38" t="s">
        <v>330</v>
      </c>
      <c r="E483" s="40">
        <v>68</v>
      </c>
      <c r="H483" s="6"/>
      <c r="I483" s="6"/>
      <c r="K483" s="6"/>
    </row>
    <row r="484" spans="1:11" x14ac:dyDescent="0.25">
      <c r="A484" s="38" t="s">
        <v>19</v>
      </c>
      <c r="B484" s="39" t="s">
        <v>339</v>
      </c>
      <c r="C484" s="38" t="s">
        <v>326</v>
      </c>
      <c r="D484" s="38" t="s">
        <v>331</v>
      </c>
      <c r="E484" s="40">
        <v>306</v>
      </c>
      <c r="H484" s="6"/>
      <c r="I484" s="6"/>
      <c r="K484" s="6"/>
    </row>
    <row r="485" spans="1:11" x14ac:dyDescent="0.25">
      <c r="A485" s="38" t="s">
        <v>19</v>
      </c>
      <c r="B485" s="39" t="s">
        <v>339</v>
      </c>
      <c r="C485" s="38" t="s">
        <v>326</v>
      </c>
      <c r="D485" s="38" t="s">
        <v>582</v>
      </c>
      <c r="E485" s="40">
        <v>139</v>
      </c>
      <c r="H485" s="46"/>
      <c r="I485" s="46"/>
      <c r="K485" s="46"/>
    </row>
    <row r="486" spans="1:11" x14ac:dyDescent="0.25">
      <c r="A486" s="20" t="s">
        <v>19</v>
      </c>
      <c r="B486" s="20" t="s">
        <v>339</v>
      </c>
      <c r="C486" s="20" t="s">
        <v>332</v>
      </c>
      <c r="D486" s="20"/>
      <c r="E486" s="17">
        <f>E487</f>
        <v>1869</v>
      </c>
      <c r="F486" s="22"/>
      <c r="G486" s="22"/>
      <c r="H486" s="8">
        <v>1</v>
      </c>
      <c r="I486" s="8">
        <v>1</v>
      </c>
      <c r="J486" s="29" t="s">
        <v>596</v>
      </c>
      <c r="K486" s="8">
        <v>1</v>
      </c>
    </row>
    <row r="487" spans="1:11" x14ac:dyDescent="0.25">
      <c r="A487" s="38" t="s">
        <v>19</v>
      </c>
      <c r="B487" s="39" t="s">
        <v>339</v>
      </c>
      <c r="C487" s="38" t="s">
        <v>332</v>
      </c>
      <c r="D487" s="38" t="s">
        <v>332</v>
      </c>
      <c r="E487" s="40">
        <v>1869</v>
      </c>
      <c r="G487" s="44" t="s">
        <v>588</v>
      </c>
      <c r="H487" s="9"/>
      <c r="I487" s="9"/>
      <c r="K487" s="9"/>
    </row>
    <row r="488" spans="1:11" x14ac:dyDescent="0.25">
      <c r="A488" s="20" t="s">
        <v>19</v>
      </c>
      <c r="B488" s="20" t="s">
        <v>339</v>
      </c>
      <c r="C488" s="20" t="s">
        <v>583</v>
      </c>
      <c r="D488" s="20"/>
      <c r="E488" s="84">
        <f>E489</f>
        <v>5090</v>
      </c>
      <c r="F488" s="22"/>
      <c r="G488" s="22"/>
      <c r="H488" s="8">
        <v>3</v>
      </c>
      <c r="I488" s="8">
        <v>3</v>
      </c>
      <c r="J488" s="29" t="s">
        <v>600</v>
      </c>
      <c r="K488" s="8">
        <v>3</v>
      </c>
    </row>
    <row r="489" spans="1:11" x14ac:dyDescent="0.25">
      <c r="A489" s="38" t="s">
        <v>19</v>
      </c>
      <c r="B489" s="39" t="s">
        <v>339</v>
      </c>
      <c r="C489" s="38" t="s">
        <v>583</v>
      </c>
      <c r="D489" s="38" t="s">
        <v>583</v>
      </c>
      <c r="E489" s="40">
        <v>5090</v>
      </c>
      <c r="G489" s="44" t="s">
        <v>588</v>
      </c>
      <c r="H489" s="9"/>
      <c r="I489" s="9"/>
      <c r="K489" s="9"/>
    </row>
    <row r="490" spans="1:11" x14ac:dyDescent="0.25">
      <c r="A490" s="20" t="s">
        <v>19</v>
      </c>
      <c r="B490" s="20" t="s">
        <v>339</v>
      </c>
      <c r="C490" s="20" t="s">
        <v>333</v>
      </c>
      <c r="D490" s="20"/>
      <c r="E490" s="17">
        <f>SUM(E491:E492)</f>
        <v>3357</v>
      </c>
      <c r="F490" s="22"/>
      <c r="G490" s="22"/>
      <c r="H490" s="8">
        <v>2</v>
      </c>
      <c r="I490" s="8">
        <v>2</v>
      </c>
      <c r="J490" s="29" t="s">
        <v>599</v>
      </c>
      <c r="K490" s="8">
        <v>2</v>
      </c>
    </row>
    <row r="491" spans="1:11" x14ac:dyDescent="0.25">
      <c r="A491" s="38" t="s">
        <v>19</v>
      </c>
      <c r="B491" s="39" t="s">
        <v>339</v>
      </c>
      <c r="C491" s="38" t="s">
        <v>333</v>
      </c>
      <c r="D491" s="38" t="s">
        <v>333</v>
      </c>
      <c r="E491" s="40">
        <v>2314</v>
      </c>
      <c r="G491" s="44" t="s">
        <v>588</v>
      </c>
      <c r="H491" s="9"/>
      <c r="I491" s="9"/>
      <c r="K491" s="9"/>
    </row>
    <row r="492" spans="1:11" x14ac:dyDescent="0.25">
      <c r="A492" s="38" t="s">
        <v>19</v>
      </c>
      <c r="B492" s="39" t="s">
        <v>339</v>
      </c>
      <c r="C492" s="38" t="s">
        <v>333</v>
      </c>
      <c r="D492" s="38" t="s">
        <v>334</v>
      </c>
      <c r="E492" s="40">
        <v>1043</v>
      </c>
      <c r="H492" s="6"/>
      <c r="I492" s="6"/>
      <c r="K492" s="6"/>
    </row>
    <row r="493" spans="1:11" x14ac:dyDescent="0.25">
      <c r="A493" s="20" t="s">
        <v>19</v>
      </c>
      <c r="B493" s="20" t="s">
        <v>339</v>
      </c>
      <c r="C493" s="20" t="s">
        <v>335</v>
      </c>
      <c r="D493" s="20"/>
      <c r="E493" s="17">
        <f>SUM(E494:E497)</f>
        <v>1569</v>
      </c>
      <c r="F493" s="22"/>
      <c r="G493" s="22"/>
      <c r="H493" s="8">
        <v>1</v>
      </c>
      <c r="I493" s="8">
        <v>1</v>
      </c>
      <c r="J493" s="29" t="s">
        <v>596</v>
      </c>
      <c r="K493" s="8">
        <v>1</v>
      </c>
    </row>
    <row r="494" spans="1:11" x14ac:dyDescent="0.25">
      <c r="A494" s="38" t="s">
        <v>19</v>
      </c>
      <c r="B494" s="39" t="s">
        <v>339</v>
      </c>
      <c r="C494" s="38" t="s">
        <v>335</v>
      </c>
      <c r="D494" s="38" t="s">
        <v>335</v>
      </c>
      <c r="E494" s="40">
        <v>777</v>
      </c>
      <c r="G494" s="44" t="s">
        <v>588</v>
      </c>
      <c r="H494" s="9"/>
      <c r="I494" s="9"/>
      <c r="K494" s="9"/>
    </row>
    <row r="495" spans="1:11" x14ac:dyDescent="0.25">
      <c r="A495" s="38" t="s">
        <v>19</v>
      </c>
      <c r="B495" s="39" t="s">
        <v>339</v>
      </c>
      <c r="C495" s="38" t="s">
        <v>335</v>
      </c>
      <c r="D495" s="38" t="s">
        <v>336</v>
      </c>
      <c r="E495" s="40">
        <v>0</v>
      </c>
      <c r="H495" s="6"/>
      <c r="I495" s="6"/>
      <c r="K495" s="6"/>
    </row>
    <row r="496" spans="1:11" x14ac:dyDescent="0.25">
      <c r="A496" s="38" t="s">
        <v>19</v>
      </c>
      <c r="B496" s="39" t="s">
        <v>339</v>
      </c>
      <c r="C496" s="38" t="s">
        <v>335</v>
      </c>
      <c r="D496" s="38" t="s">
        <v>337</v>
      </c>
      <c r="E496" s="40">
        <v>673</v>
      </c>
      <c r="H496" s="6"/>
      <c r="I496" s="6"/>
      <c r="K496" s="6"/>
    </row>
    <row r="497" spans="1:11" x14ac:dyDescent="0.25">
      <c r="A497" s="38" t="s">
        <v>19</v>
      </c>
      <c r="B497" s="39" t="s">
        <v>339</v>
      </c>
      <c r="C497" s="38" t="s">
        <v>335</v>
      </c>
      <c r="D497" s="38" t="s">
        <v>584</v>
      </c>
      <c r="E497" s="40">
        <v>119</v>
      </c>
      <c r="H497" s="46"/>
      <c r="I497" s="46"/>
      <c r="K497" s="46"/>
    </row>
    <row r="498" spans="1:11" x14ac:dyDescent="0.25">
      <c r="A498" s="20" t="s">
        <v>19</v>
      </c>
      <c r="B498" s="20" t="s">
        <v>339</v>
      </c>
      <c r="C498" s="20" t="s">
        <v>339</v>
      </c>
      <c r="D498" s="20"/>
      <c r="E498" s="17">
        <f>SUM(E499:E501)</f>
        <v>3568</v>
      </c>
      <c r="F498" s="22"/>
      <c r="G498" s="22"/>
      <c r="H498" s="8">
        <v>2</v>
      </c>
      <c r="I498" s="8">
        <v>2</v>
      </c>
      <c r="J498" s="29" t="s">
        <v>599</v>
      </c>
      <c r="K498" s="8">
        <v>2</v>
      </c>
    </row>
    <row r="499" spans="1:11" x14ac:dyDescent="0.25">
      <c r="A499" s="38" t="s">
        <v>19</v>
      </c>
      <c r="B499" s="39" t="s">
        <v>339</v>
      </c>
      <c r="C499" s="38" t="s">
        <v>339</v>
      </c>
      <c r="D499" s="38" t="s">
        <v>339</v>
      </c>
      <c r="E499" s="40">
        <v>2330</v>
      </c>
      <c r="G499" s="44" t="s">
        <v>588</v>
      </c>
      <c r="H499" s="51"/>
      <c r="I499" s="51"/>
      <c r="K499" s="51"/>
    </row>
    <row r="500" spans="1:11" x14ac:dyDescent="0.25">
      <c r="A500" s="38" t="s">
        <v>19</v>
      </c>
      <c r="B500" s="39" t="s">
        <v>339</v>
      </c>
      <c r="C500" s="38" t="s">
        <v>339</v>
      </c>
      <c r="D500" s="38" t="s">
        <v>340</v>
      </c>
      <c r="E500" s="40">
        <v>692</v>
      </c>
      <c r="H500" s="7"/>
      <c r="I500" s="7"/>
      <c r="K500" s="7"/>
    </row>
    <row r="501" spans="1:11" x14ac:dyDescent="0.25">
      <c r="A501" s="38" t="s">
        <v>19</v>
      </c>
      <c r="B501" s="39" t="s">
        <v>339</v>
      </c>
      <c r="C501" s="38" t="s">
        <v>339</v>
      </c>
      <c r="D501" s="38" t="s">
        <v>338</v>
      </c>
      <c r="E501" s="40">
        <v>546</v>
      </c>
      <c r="H501" s="7"/>
      <c r="I501" s="7"/>
      <c r="K501" s="7"/>
    </row>
    <row r="502" spans="1:11" x14ac:dyDescent="0.25">
      <c r="A502" s="34" t="s">
        <v>19</v>
      </c>
      <c r="B502" s="34" t="s">
        <v>510</v>
      </c>
      <c r="C502" s="19"/>
      <c r="D502" s="34"/>
      <c r="E502" s="35">
        <f>E503+E504+E509+E514+E518+E526+E533+E542+E549+E551+E556+E560+E565+E575</f>
        <v>39884</v>
      </c>
      <c r="F502" s="21"/>
      <c r="G502" s="21"/>
      <c r="H502" s="36">
        <f>SUM(H503:H576)</f>
        <v>24</v>
      </c>
      <c r="I502" s="36">
        <f>SUM(I503:I576)</f>
        <v>41</v>
      </c>
      <c r="K502" s="36"/>
    </row>
    <row r="503" spans="1:11" x14ac:dyDescent="0.25">
      <c r="A503" s="20" t="s">
        <v>19</v>
      </c>
      <c r="B503" s="20" t="s">
        <v>510</v>
      </c>
      <c r="C503" s="20" t="s">
        <v>341</v>
      </c>
      <c r="D503" s="20"/>
      <c r="E503" s="17">
        <v>12803</v>
      </c>
      <c r="F503" s="22"/>
      <c r="G503" s="22"/>
      <c r="H503" s="22"/>
      <c r="I503" s="22"/>
      <c r="K503" s="22"/>
    </row>
    <row r="504" spans="1:11" x14ac:dyDescent="0.25">
      <c r="A504" s="20" t="s">
        <v>19</v>
      </c>
      <c r="B504" s="20" t="s">
        <v>510</v>
      </c>
      <c r="C504" s="20" t="s">
        <v>343</v>
      </c>
      <c r="D504" s="20"/>
      <c r="E504" s="17">
        <f>SUM(E505:E508)</f>
        <v>803</v>
      </c>
      <c r="F504" s="22"/>
      <c r="G504" s="22"/>
      <c r="H504" s="11">
        <v>1</v>
      </c>
      <c r="I504" s="11">
        <v>3</v>
      </c>
      <c r="J504" s="29" t="s">
        <v>594</v>
      </c>
      <c r="K504" s="11">
        <v>1</v>
      </c>
    </row>
    <row r="505" spans="1:11" x14ac:dyDescent="0.25">
      <c r="A505" s="38" t="s">
        <v>19</v>
      </c>
      <c r="B505" s="39" t="s">
        <v>510</v>
      </c>
      <c r="C505" s="38" t="s">
        <v>343</v>
      </c>
      <c r="D505" s="38" t="s">
        <v>343</v>
      </c>
      <c r="E505" s="40">
        <v>324</v>
      </c>
      <c r="F505" s="24" t="s">
        <v>551</v>
      </c>
      <c r="G505" s="44" t="s">
        <v>588</v>
      </c>
      <c r="H505" s="16"/>
      <c r="I505" s="16"/>
      <c r="K505" s="16"/>
    </row>
    <row r="506" spans="1:11" x14ac:dyDescent="0.25">
      <c r="A506" s="38" t="s">
        <v>19</v>
      </c>
      <c r="B506" s="39" t="s">
        <v>510</v>
      </c>
      <c r="C506" s="38" t="s">
        <v>343</v>
      </c>
      <c r="D506" s="38" t="s">
        <v>344</v>
      </c>
      <c r="E506" s="40">
        <v>131</v>
      </c>
      <c r="F506" s="24" t="s">
        <v>551</v>
      </c>
      <c r="H506" s="16"/>
      <c r="I506" s="16"/>
      <c r="K506" s="16"/>
    </row>
    <row r="507" spans="1:11" x14ac:dyDescent="0.25">
      <c r="A507" s="38" t="s">
        <v>19</v>
      </c>
      <c r="B507" s="39" t="s">
        <v>510</v>
      </c>
      <c r="C507" s="38" t="s">
        <v>343</v>
      </c>
      <c r="D507" s="38" t="s">
        <v>345</v>
      </c>
      <c r="E507" s="40">
        <v>181</v>
      </c>
      <c r="H507" s="16"/>
      <c r="I507" s="16"/>
      <c r="K507" s="16"/>
    </row>
    <row r="508" spans="1:11" x14ac:dyDescent="0.25">
      <c r="A508" s="38" t="s">
        <v>19</v>
      </c>
      <c r="B508" s="39" t="s">
        <v>510</v>
      </c>
      <c r="C508" s="38" t="s">
        <v>343</v>
      </c>
      <c r="D508" s="38" t="s">
        <v>346</v>
      </c>
      <c r="E508" s="40">
        <v>167</v>
      </c>
      <c r="F508" s="24" t="s">
        <v>551</v>
      </c>
      <c r="H508" s="16"/>
      <c r="I508" s="16"/>
      <c r="K508" s="16"/>
    </row>
    <row r="509" spans="1:11" x14ac:dyDescent="0.25">
      <c r="A509" s="20" t="s">
        <v>19</v>
      </c>
      <c r="B509" s="20" t="s">
        <v>510</v>
      </c>
      <c r="C509" s="20" t="s">
        <v>347</v>
      </c>
      <c r="D509" s="20"/>
      <c r="E509" s="17">
        <f>SUM(E510:E513)</f>
        <v>2744</v>
      </c>
      <c r="F509" s="22"/>
      <c r="G509" s="22"/>
      <c r="H509" s="11">
        <v>2</v>
      </c>
      <c r="I509" s="11">
        <v>3</v>
      </c>
      <c r="J509" s="29" t="s">
        <v>598</v>
      </c>
      <c r="K509" s="11">
        <v>2</v>
      </c>
    </row>
    <row r="510" spans="1:11" x14ac:dyDescent="0.25">
      <c r="A510" s="38" t="s">
        <v>19</v>
      </c>
      <c r="B510" s="39" t="s">
        <v>510</v>
      </c>
      <c r="C510" s="38" t="s">
        <v>347</v>
      </c>
      <c r="D510" s="38" t="s">
        <v>347</v>
      </c>
      <c r="E510" s="40">
        <v>1483</v>
      </c>
      <c r="G510" s="44" t="s">
        <v>588</v>
      </c>
      <c r="H510" s="16"/>
      <c r="I510" s="16"/>
      <c r="K510" s="16"/>
    </row>
    <row r="511" spans="1:11" x14ac:dyDescent="0.25">
      <c r="A511" s="38" t="s">
        <v>19</v>
      </c>
      <c r="B511" s="39" t="s">
        <v>510</v>
      </c>
      <c r="C511" s="38" t="s">
        <v>347</v>
      </c>
      <c r="D511" s="38" t="s">
        <v>348</v>
      </c>
      <c r="E511" s="40">
        <v>887</v>
      </c>
      <c r="H511" s="16"/>
      <c r="I511" s="16"/>
      <c r="K511" s="16"/>
    </row>
    <row r="512" spans="1:11" x14ac:dyDescent="0.25">
      <c r="A512" s="38" t="s">
        <v>19</v>
      </c>
      <c r="B512" s="39" t="s">
        <v>510</v>
      </c>
      <c r="C512" s="38" t="s">
        <v>347</v>
      </c>
      <c r="D512" s="38" t="s">
        <v>281</v>
      </c>
      <c r="E512" s="40">
        <v>246</v>
      </c>
      <c r="H512" s="16"/>
      <c r="I512" s="16"/>
      <c r="K512" s="16"/>
    </row>
    <row r="513" spans="1:11" x14ac:dyDescent="0.25">
      <c r="A513" s="38" t="s">
        <v>19</v>
      </c>
      <c r="B513" s="39" t="s">
        <v>510</v>
      </c>
      <c r="C513" s="38" t="s">
        <v>347</v>
      </c>
      <c r="D513" s="38" t="s">
        <v>349</v>
      </c>
      <c r="E513" s="40">
        <v>128</v>
      </c>
      <c r="H513" s="16"/>
      <c r="I513" s="16"/>
      <c r="K513" s="16"/>
    </row>
    <row r="514" spans="1:11" x14ac:dyDescent="0.25">
      <c r="A514" s="20" t="s">
        <v>19</v>
      </c>
      <c r="B514" s="20" t="s">
        <v>510</v>
      </c>
      <c r="C514" s="20" t="s">
        <v>350</v>
      </c>
      <c r="D514" s="20"/>
      <c r="E514" s="17">
        <f>SUM(E515:E517)</f>
        <v>2544</v>
      </c>
      <c r="F514" s="22"/>
      <c r="G514" s="22"/>
      <c r="H514" s="11">
        <v>2</v>
      </c>
      <c r="I514" s="11">
        <v>2</v>
      </c>
      <c r="J514" s="29" t="s">
        <v>598</v>
      </c>
      <c r="K514" s="11">
        <v>2</v>
      </c>
    </row>
    <row r="515" spans="1:11" x14ac:dyDescent="0.25">
      <c r="A515" s="38" t="s">
        <v>19</v>
      </c>
      <c r="B515" s="39" t="s">
        <v>510</v>
      </c>
      <c r="C515" s="38" t="s">
        <v>350</v>
      </c>
      <c r="D515" s="38" t="s">
        <v>350</v>
      </c>
      <c r="E515" s="40">
        <v>1882</v>
      </c>
      <c r="G515" s="44" t="s">
        <v>588</v>
      </c>
      <c r="H515" s="16"/>
      <c r="I515" s="16"/>
      <c r="K515" s="16"/>
    </row>
    <row r="516" spans="1:11" x14ac:dyDescent="0.25">
      <c r="A516" s="38" t="s">
        <v>19</v>
      </c>
      <c r="B516" s="39" t="s">
        <v>510</v>
      </c>
      <c r="C516" s="38" t="s">
        <v>350</v>
      </c>
      <c r="D516" s="38" t="s">
        <v>351</v>
      </c>
      <c r="E516" s="40">
        <v>144</v>
      </c>
      <c r="F516" s="24" t="s">
        <v>551</v>
      </c>
      <c r="H516" s="16"/>
      <c r="I516" s="16"/>
      <c r="K516" s="16"/>
    </row>
    <row r="517" spans="1:11" x14ac:dyDescent="0.25">
      <c r="A517" s="38" t="s">
        <v>19</v>
      </c>
      <c r="B517" s="39" t="s">
        <v>510</v>
      </c>
      <c r="C517" s="38" t="s">
        <v>350</v>
      </c>
      <c r="D517" s="38" t="s">
        <v>352</v>
      </c>
      <c r="E517" s="40">
        <v>518</v>
      </c>
      <c r="F517" s="24" t="s">
        <v>551</v>
      </c>
      <c r="H517" s="16"/>
      <c r="I517" s="16"/>
      <c r="K517" s="16"/>
    </row>
    <row r="518" spans="1:11" x14ac:dyDescent="0.25">
      <c r="A518" s="20" t="s">
        <v>19</v>
      </c>
      <c r="B518" s="20" t="s">
        <v>510</v>
      </c>
      <c r="C518" s="20" t="s">
        <v>353</v>
      </c>
      <c r="D518" s="20"/>
      <c r="E518" s="17">
        <f>SUM(E519:E525)</f>
        <v>3049</v>
      </c>
      <c r="F518" s="22"/>
      <c r="G518" s="22"/>
      <c r="H518" s="11">
        <v>2</v>
      </c>
      <c r="I518" s="11">
        <v>4</v>
      </c>
      <c r="J518" s="29" t="s">
        <v>599</v>
      </c>
      <c r="K518" s="11">
        <v>2</v>
      </c>
    </row>
    <row r="519" spans="1:11" x14ac:dyDescent="0.25">
      <c r="A519" s="38" t="s">
        <v>19</v>
      </c>
      <c r="B519" s="39" t="s">
        <v>510</v>
      </c>
      <c r="C519" s="38" t="s">
        <v>353</v>
      </c>
      <c r="D519" s="38" t="s">
        <v>353</v>
      </c>
      <c r="E519" s="40">
        <v>403</v>
      </c>
      <c r="H519" s="16"/>
      <c r="I519" s="16"/>
      <c r="K519" s="16"/>
    </row>
    <row r="520" spans="1:11" x14ac:dyDescent="0.25">
      <c r="A520" s="38" t="s">
        <v>19</v>
      </c>
      <c r="B520" s="39" t="s">
        <v>510</v>
      </c>
      <c r="C520" s="38" t="s">
        <v>353</v>
      </c>
      <c r="D520" s="38" t="s">
        <v>354</v>
      </c>
      <c r="E520" s="40">
        <v>629</v>
      </c>
      <c r="H520" s="16"/>
      <c r="I520" s="16"/>
      <c r="K520" s="16"/>
    </row>
    <row r="521" spans="1:11" x14ac:dyDescent="0.25">
      <c r="A521" s="38" t="s">
        <v>19</v>
      </c>
      <c r="B521" s="39" t="s">
        <v>510</v>
      </c>
      <c r="C521" s="38" t="s">
        <v>353</v>
      </c>
      <c r="D521" s="38" t="s">
        <v>13</v>
      </c>
      <c r="E521" s="40">
        <v>474</v>
      </c>
      <c r="H521" s="16"/>
      <c r="I521" s="16"/>
      <c r="K521" s="16"/>
    </row>
    <row r="522" spans="1:11" x14ac:dyDescent="0.25">
      <c r="A522" s="38" t="s">
        <v>19</v>
      </c>
      <c r="B522" s="39" t="s">
        <v>510</v>
      </c>
      <c r="C522" s="38" t="s">
        <v>353</v>
      </c>
      <c r="D522" s="38" t="s">
        <v>355</v>
      </c>
      <c r="E522" s="40">
        <v>231</v>
      </c>
      <c r="H522" s="16"/>
      <c r="I522" s="16"/>
      <c r="K522" s="16"/>
    </row>
    <row r="523" spans="1:11" x14ac:dyDescent="0.25">
      <c r="A523" s="38" t="s">
        <v>19</v>
      </c>
      <c r="B523" s="39" t="s">
        <v>510</v>
      </c>
      <c r="C523" s="38" t="s">
        <v>353</v>
      </c>
      <c r="D523" s="38" t="s">
        <v>356</v>
      </c>
      <c r="E523" s="40">
        <v>997</v>
      </c>
      <c r="H523" s="16"/>
      <c r="I523" s="16"/>
      <c r="K523" s="16"/>
    </row>
    <row r="524" spans="1:11" x14ac:dyDescent="0.25">
      <c r="A524" s="38" t="s">
        <v>19</v>
      </c>
      <c r="B524" s="39" t="s">
        <v>510</v>
      </c>
      <c r="C524" s="38" t="s">
        <v>353</v>
      </c>
      <c r="D524" s="38" t="s">
        <v>357</v>
      </c>
      <c r="E524" s="40">
        <v>231</v>
      </c>
      <c r="H524" s="16"/>
      <c r="I524" s="16"/>
      <c r="K524" s="16"/>
    </row>
    <row r="525" spans="1:11" x14ac:dyDescent="0.25">
      <c r="A525" s="38" t="s">
        <v>19</v>
      </c>
      <c r="B525" s="39" t="s">
        <v>510</v>
      </c>
      <c r="C525" s="38" t="s">
        <v>353</v>
      </c>
      <c r="D525" s="38" t="s">
        <v>358</v>
      </c>
      <c r="E525" s="40">
        <v>84</v>
      </c>
      <c r="H525" s="16"/>
      <c r="I525" s="16"/>
      <c r="K525" s="16"/>
    </row>
    <row r="526" spans="1:11" x14ac:dyDescent="0.25">
      <c r="A526" s="20" t="s">
        <v>19</v>
      </c>
      <c r="B526" s="20" t="s">
        <v>510</v>
      </c>
      <c r="C526" s="1" t="s">
        <v>522</v>
      </c>
      <c r="D526" s="20"/>
      <c r="E526" s="17">
        <f>SUM(E527:E532)</f>
        <v>2139</v>
      </c>
      <c r="F526" s="22"/>
      <c r="G526" s="22"/>
      <c r="H526" s="11">
        <v>2</v>
      </c>
      <c r="I526" s="11">
        <v>5</v>
      </c>
      <c r="J526" s="29" t="s">
        <v>597</v>
      </c>
      <c r="K526" s="11">
        <v>2</v>
      </c>
    </row>
    <row r="527" spans="1:11" x14ac:dyDescent="0.25">
      <c r="A527" s="38" t="s">
        <v>19</v>
      </c>
      <c r="B527" s="39" t="s">
        <v>510</v>
      </c>
      <c r="C527" s="38" t="s">
        <v>359</v>
      </c>
      <c r="D527" s="38" t="s">
        <v>359</v>
      </c>
      <c r="E527" s="40">
        <v>818</v>
      </c>
      <c r="F527" s="24" t="s">
        <v>551</v>
      </c>
      <c r="G527" s="25" t="s">
        <v>503</v>
      </c>
      <c r="H527" s="16"/>
      <c r="I527" s="16"/>
      <c r="K527" s="16"/>
    </row>
    <row r="528" spans="1:11" x14ac:dyDescent="0.25">
      <c r="A528" s="38" t="s">
        <v>19</v>
      </c>
      <c r="B528" s="39" t="s">
        <v>510</v>
      </c>
      <c r="C528" s="38" t="s">
        <v>359</v>
      </c>
      <c r="D528" s="38" t="s">
        <v>360</v>
      </c>
      <c r="E528" s="40">
        <v>268</v>
      </c>
      <c r="F528" s="24" t="s">
        <v>551</v>
      </c>
      <c r="H528" s="16"/>
      <c r="I528" s="16"/>
      <c r="K528" s="16"/>
    </row>
    <row r="529" spans="1:11" x14ac:dyDescent="0.25">
      <c r="A529" s="38" t="s">
        <v>19</v>
      </c>
      <c r="B529" s="39" t="s">
        <v>510</v>
      </c>
      <c r="C529" s="38" t="s">
        <v>359</v>
      </c>
      <c r="D529" s="42" t="s">
        <v>554</v>
      </c>
      <c r="E529" s="40">
        <v>162</v>
      </c>
      <c r="F529" s="24" t="s">
        <v>551</v>
      </c>
      <c r="H529" s="16"/>
      <c r="I529" s="16"/>
      <c r="K529" s="16"/>
    </row>
    <row r="530" spans="1:11" x14ac:dyDescent="0.25">
      <c r="A530" s="38" t="s">
        <v>19</v>
      </c>
      <c r="B530" s="39" t="s">
        <v>510</v>
      </c>
      <c r="C530" s="38" t="s">
        <v>359</v>
      </c>
      <c r="D530" s="38" t="s">
        <v>361</v>
      </c>
      <c r="E530" s="40">
        <v>517</v>
      </c>
      <c r="H530" s="16"/>
      <c r="I530" s="16"/>
      <c r="K530" s="16"/>
    </row>
    <row r="531" spans="1:11" x14ac:dyDescent="0.25">
      <c r="A531" s="38" t="s">
        <v>19</v>
      </c>
      <c r="B531" s="39" t="s">
        <v>510</v>
      </c>
      <c r="C531" s="38" t="s">
        <v>359</v>
      </c>
      <c r="D531" s="38" t="s">
        <v>362</v>
      </c>
      <c r="E531" s="40">
        <v>51</v>
      </c>
      <c r="F531" s="24" t="s">
        <v>551</v>
      </c>
      <c r="H531" s="16"/>
      <c r="I531" s="16"/>
      <c r="K531" s="16"/>
    </row>
    <row r="532" spans="1:11" x14ac:dyDescent="0.25">
      <c r="A532" s="38" t="s">
        <v>19</v>
      </c>
      <c r="B532" s="39" t="s">
        <v>510</v>
      </c>
      <c r="C532" s="38" t="s">
        <v>342</v>
      </c>
      <c r="D532" s="38" t="s">
        <v>342</v>
      </c>
      <c r="E532" s="40">
        <v>323</v>
      </c>
      <c r="H532" s="61"/>
      <c r="I532" s="61"/>
      <c r="K532" s="61"/>
    </row>
    <row r="533" spans="1:11" x14ac:dyDescent="0.25">
      <c r="A533" s="20" t="s">
        <v>19</v>
      </c>
      <c r="B533" s="20" t="s">
        <v>510</v>
      </c>
      <c r="C533" s="20" t="s">
        <v>363</v>
      </c>
      <c r="D533" s="20"/>
      <c r="E533" s="17">
        <f>SUM(E534:E541)</f>
        <v>3402</v>
      </c>
      <c r="F533" s="22"/>
      <c r="G533" s="22"/>
      <c r="H533" s="11">
        <v>3</v>
      </c>
      <c r="I533" s="11">
        <v>6</v>
      </c>
      <c r="J533" s="29" t="s">
        <v>599</v>
      </c>
      <c r="K533" s="11">
        <v>3</v>
      </c>
    </row>
    <row r="534" spans="1:11" ht="12.75" customHeight="1" x14ac:dyDescent="0.25">
      <c r="A534" s="38" t="s">
        <v>19</v>
      </c>
      <c r="B534" s="39" t="s">
        <v>510</v>
      </c>
      <c r="C534" s="38" t="s">
        <v>363</v>
      </c>
      <c r="D534" s="38" t="s">
        <v>363</v>
      </c>
      <c r="E534" s="40">
        <v>446</v>
      </c>
      <c r="G534" s="44" t="s">
        <v>588</v>
      </c>
      <c r="H534" s="16"/>
      <c r="I534" s="16"/>
      <c r="K534" s="16"/>
    </row>
    <row r="535" spans="1:11" x14ac:dyDescent="0.25">
      <c r="A535" s="38" t="s">
        <v>19</v>
      </c>
      <c r="B535" s="39" t="s">
        <v>510</v>
      </c>
      <c r="C535" s="38" t="s">
        <v>363</v>
      </c>
      <c r="D535" s="38" t="s">
        <v>364</v>
      </c>
      <c r="E535" s="40">
        <v>240</v>
      </c>
      <c r="H535" s="16"/>
      <c r="I535" s="16"/>
      <c r="K535" s="16"/>
    </row>
    <row r="536" spans="1:11" x14ac:dyDescent="0.25">
      <c r="A536" s="38" t="s">
        <v>19</v>
      </c>
      <c r="B536" s="39" t="s">
        <v>510</v>
      </c>
      <c r="C536" s="38" t="s">
        <v>363</v>
      </c>
      <c r="D536" s="38" t="s">
        <v>365</v>
      </c>
      <c r="E536" s="40">
        <v>328</v>
      </c>
      <c r="F536" s="24" t="s">
        <v>551</v>
      </c>
      <c r="H536" s="16"/>
      <c r="I536" s="16"/>
      <c r="K536" s="16"/>
    </row>
    <row r="537" spans="1:11" x14ac:dyDescent="0.25">
      <c r="A537" s="38" t="s">
        <v>19</v>
      </c>
      <c r="B537" s="39" t="s">
        <v>510</v>
      </c>
      <c r="C537" s="38" t="s">
        <v>363</v>
      </c>
      <c r="D537" s="38" t="s">
        <v>366</v>
      </c>
      <c r="E537" s="40">
        <v>336</v>
      </c>
      <c r="H537" s="16"/>
      <c r="I537" s="16"/>
      <c r="K537" s="16"/>
    </row>
    <row r="538" spans="1:11" x14ac:dyDescent="0.25">
      <c r="A538" s="38" t="s">
        <v>19</v>
      </c>
      <c r="B538" s="39" t="s">
        <v>510</v>
      </c>
      <c r="C538" s="38" t="s">
        <v>363</v>
      </c>
      <c r="D538" s="38" t="s">
        <v>367</v>
      </c>
      <c r="E538" s="40">
        <v>952</v>
      </c>
      <c r="F538" s="24" t="s">
        <v>551</v>
      </c>
      <c r="H538" s="16"/>
      <c r="I538" s="16"/>
      <c r="K538" s="16"/>
    </row>
    <row r="539" spans="1:11" x14ac:dyDescent="0.25">
      <c r="A539" s="38" t="s">
        <v>19</v>
      </c>
      <c r="B539" s="39" t="s">
        <v>510</v>
      </c>
      <c r="C539" s="38" t="s">
        <v>363</v>
      </c>
      <c r="D539" s="38" t="s">
        <v>368</v>
      </c>
      <c r="E539" s="40">
        <v>495</v>
      </c>
      <c r="F539" s="24" t="s">
        <v>551</v>
      </c>
      <c r="H539" s="16"/>
      <c r="I539" s="16"/>
      <c r="K539" s="16"/>
    </row>
    <row r="540" spans="1:11" x14ac:dyDescent="0.25">
      <c r="A540" s="38" t="s">
        <v>19</v>
      </c>
      <c r="B540" s="39" t="s">
        <v>510</v>
      </c>
      <c r="C540" s="38" t="s">
        <v>363</v>
      </c>
      <c r="D540" s="38" t="s">
        <v>369</v>
      </c>
      <c r="E540" s="40">
        <v>261</v>
      </c>
      <c r="H540" s="16"/>
      <c r="I540" s="16"/>
      <c r="K540" s="16"/>
    </row>
    <row r="541" spans="1:11" x14ac:dyDescent="0.25">
      <c r="A541" s="38" t="s">
        <v>19</v>
      </c>
      <c r="B541" s="39" t="s">
        <v>510</v>
      </c>
      <c r="C541" s="38" t="s">
        <v>363</v>
      </c>
      <c r="D541" s="38" t="s">
        <v>370</v>
      </c>
      <c r="E541" s="40">
        <v>344</v>
      </c>
      <c r="F541" s="24" t="s">
        <v>551</v>
      </c>
      <c r="H541" s="16"/>
      <c r="I541" s="16"/>
      <c r="K541" s="16"/>
    </row>
    <row r="542" spans="1:11" x14ac:dyDescent="0.25">
      <c r="A542" s="20" t="s">
        <v>19</v>
      </c>
      <c r="B542" s="20" t="s">
        <v>510</v>
      </c>
      <c r="C542" s="20" t="s">
        <v>371</v>
      </c>
      <c r="D542" s="20"/>
      <c r="E542" s="17">
        <f>SUM(E543:E548)</f>
        <v>2746</v>
      </c>
      <c r="F542" s="22"/>
      <c r="G542" s="22"/>
      <c r="H542" s="11">
        <v>3</v>
      </c>
      <c r="I542" s="11">
        <v>4</v>
      </c>
      <c r="J542" s="29" t="s">
        <v>598</v>
      </c>
      <c r="K542" s="11">
        <v>3</v>
      </c>
    </row>
    <row r="543" spans="1:11" x14ac:dyDescent="0.25">
      <c r="A543" s="38" t="s">
        <v>19</v>
      </c>
      <c r="B543" s="39" t="s">
        <v>510</v>
      </c>
      <c r="C543" s="38" t="s">
        <v>371</v>
      </c>
      <c r="D543" s="38" t="s">
        <v>371</v>
      </c>
      <c r="E543" s="40">
        <v>851</v>
      </c>
      <c r="G543" s="44" t="s">
        <v>588</v>
      </c>
      <c r="H543" s="16"/>
      <c r="I543" s="16"/>
      <c r="K543" s="16"/>
    </row>
    <row r="544" spans="1:11" x14ac:dyDescent="0.25">
      <c r="A544" s="38" t="s">
        <v>19</v>
      </c>
      <c r="B544" s="39" t="s">
        <v>510</v>
      </c>
      <c r="C544" s="38" t="s">
        <v>371</v>
      </c>
      <c r="D544" s="38" t="s">
        <v>372</v>
      </c>
      <c r="E544" s="40">
        <v>356</v>
      </c>
      <c r="H544" s="16"/>
      <c r="I544" s="16"/>
      <c r="K544" s="16"/>
    </row>
    <row r="545" spans="1:11" x14ac:dyDescent="0.25">
      <c r="A545" s="38" t="s">
        <v>19</v>
      </c>
      <c r="B545" s="39" t="s">
        <v>510</v>
      </c>
      <c r="C545" s="38" t="s">
        <v>371</v>
      </c>
      <c r="D545" s="38" t="s">
        <v>373</v>
      </c>
      <c r="E545" s="40">
        <v>446</v>
      </c>
      <c r="H545" s="16"/>
      <c r="I545" s="16"/>
      <c r="K545" s="16"/>
    </row>
    <row r="546" spans="1:11" x14ac:dyDescent="0.25">
      <c r="A546" s="38" t="s">
        <v>19</v>
      </c>
      <c r="B546" s="39" t="s">
        <v>510</v>
      </c>
      <c r="C546" s="38" t="s">
        <v>371</v>
      </c>
      <c r="D546" s="38" t="s">
        <v>374</v>
      </c>
      <c r="E546" s="40">
        <v>559</v>
      </c>
      <c r="H546" s="16"/>
      <c r="I546" s="16"/>
      <c r="K546" s="16"/>
    </row>
    <row r="547" spans="1:11" x14ac:dyDescent="0.25">
      <c r="A547" s="38" t="s">
        <v>19</v>
      </c>
      <c r="B547" s="39" t="s">
        <v>510</v>
      </c>
      <c r="C547" s="38" t="s">
        <v>371</v>
      </c>
      <c r="D547" s="38" t="s">
        <v>375</v>
      </c>
      <c r="E547" s="40">
        <v>350</v>
      </c>
      <c r="H547" s="16"/>
      <c r="I547" s="16"/>
      <c r="K547" s="16"/>
    </row>
    <row r="548" spans="1:11" x14ac:dyDescent="0.25">
      <c r="A548" s="38" t="s">
        <v>19</v>
      </c>
      <c r="B548" s="39" t="s">
        <v>510</v>
      </c>
      <c r="C548" s="38" t="s">
        <v>371</v>
      </c>
      <c r="D548" s="38" t="s">
        <v>376</v>
      </c>
      <c r="E548" s="40">
        <v>184</v>
      </c>
      <c r="H548" s="16"/>
      <c r="I548" s="16"/>
      <c r="K548" s="16"/>
    </row>
    <row r="549" spans="1:11" x14ac:dyDescent="0.25">
      <c r="A549" s="20" t="s">
        <v>19</v>
      </c>
      <c r="B549" s="20" t="s">
        <v>510</v>
      </c>
      <c r="C549" s="20" t="s">
        <v>377</v>
      </c>
      <c r="D549" s="20"/>
      <c r="E549" s="17">
        <f>E550</f>
        <v>1316</v>
      </c>
      <c r="F549" s="22"/>
      <c r="G549" s="22"/>
      <c r="H549" s="11">
        <v>2</v>
      </c>
      <c r="I549" s="11">
        <v>2</v>
      </c>
      <c r="J549" s="29" t="s">
        <v>595</v>
      </c>
      <c r="K549" s="11">
        <v>2</v>
      </c>
    </row>
    <row r="550" spans="1:11" x14ac:dyDescent="0.25">
      <c r="A550" s="38" t="s">
        <v>19</v>
      </c>
      <c r="B550" s="39" t="s">
        <v>510</v>
      </c>
      <c r="C550" s="38" t="s">
        <v>377</v>
      </c>
      <c r="D550" s="38" t="s">
        <v>377</v>
      </c>
      <c r="E550" s="40">
        <v>1316</v>
      </c>
      <c r="H550" s="16"/>
      <c r="I550" s="16"/>
      <c r="K550" s="16"/>
    </row>
    <row r="551" spans="1:11" x14ac:dyDescent="0.25">
      <c r="A551" s="20" t="s">
        <v>19</v>
      </c>
      <c r="B551" s="20" t="s">
        <v>510</v>
      </c>
      <c r="C551" s="20" t="s">
        <v>378</v>
      </c>
      <c r="D551" s="20"/>
      <c r="E551" s="17">
        <f>SUM(E552:E555)</f>
        <v>932</v>
      </c>
      <c r="F551" s="22"/>
      <c r="G551" s="22"/>
      <c r="H551" s="11">
        <v>1</v>
      </c>
      <c r="I551" s="11">
        <v>1</v>
      </c>
      <c r="J551" s="29" t="s">
        <v>594</v>
      </c>
      <c r="K551" s="11">
        <v>1</v>
      </c>
    </row>
    <row r="552" spans="1:11" x14ac:dyDescent="0.25">
      <c r="A552" s="38" t="s">
        <v>19</v>
      </c>
      <c r="B552" s="39" t="s">
        <v>510</v>
      </c>
      <c r="C552" s="38" t="s">
        <v>378</v>
      </c>
      <c r="D552" s="38" t="s">
        <v>378</v>
      </c>
      <c r="E552" s="40">
        <v>103</v>
      </c>
      <c r="G552" s="44" t="s">
        <v>588</v>
      </c>
      <c r="H552" s="16"/>
      <c r="I552" s="16"/>
      <c r="K552" s="16"/>
    </row>
    <row r="553" spans="1:11" x14ac:dyDescent="0.25">
      <c r="A553" s="38" t="s">
        <v>19</v>
      </c>
      <c r="B553" s="39" t="s">
        <v>510</v>
      </c>
      <c r="C553" s="38" t="s">
        <v>378</v>
      </c>
      <c r="D553" s="38" t="s">
        <v>379</v>
      </c>
      <c r="E553" s="40">
        <v>61</v>
      </c>
      <c r="H553" s="16"/>
      <c r="I553" s="16"/>
      <c r="K553" s="16"/>
    </row>
    <row r="554" spans="1:11" x14ac:dyDescent="0.25">
      <c r="A554" s="38" t="s">
        <v>19</v>
      </c>
      <c r="B554" s="39" t="s">
        <v>510</v>
      </c>
      <c r="C554" s="38" t="s">
        <v>378</v>
      </c>
      <c r="D554" s="38" t="s">
        <v>380</v>
      </c>
      <c r="E554" s="40">
        <v>182</v>
      </c>
      <c r="H554" s="16"/>
      <c r="I554" s="16"/>
      <c r="K554" s="16"/>
    </row>
    <row r="555" spans="1:11" x14ac:dyDescent="0.25">
      <c r="A555" s="38" t="s">
        <v>19</v>
      </c>
      <c r="B555" s="39" t="s">
        <v>510</v>
      </c>
      <c r="C555" s="38" t="s">
        <v>378</v>
      </c>
      <c r="D555" s="38" t="s">
        <v>381</v>
      </c>
      <c r="E555" s="40">
        <v>586</v>
      </c>
      <c r="H555" s="16"/>
      <c r="I555" s="16"/>
      <c r="K555" s="16"/>
    </row>
    <row r="556" spans="1:11" x14ac:dyDescent="0.25">
      <c r="A556" s="20" t="s">
        <v>19</v>
      </c>
      <c r="B556" s="20" t="s">
        <v>510</v>
      </c>
      <c r="C556" s="20" t="s">
        <v>382</v>
      </c>
      <c r="D556" s="20"/>
      <c r="E556" s="17">
        <f>SUM(E557:E559)</f>
        <v>1210</v>
      </c>
      <c r="F556" s="22"/>
      <c r="G556" s="22"/>
      <c r="H556" s="11">
        <v>1</v>
      </c>
      <c r="I556" s="11">
        <v>2</v>
      </c>
      <c r="J556" s="29" t="s">
        <v>595</v>
      </c>
      <c r="K556" s="11">
        <v>1</v>
      </c>
    </row>
    <row r="557" spans="1:11" x14ac:dyDescent="0.25">
      <c r="A557" s="38" t="s">
        <v>19</v>
      </c>
      <c r="B557" s="39" t="s">
        <v>510</v>
      </c>
      <c r="C557" s="38" t="s">
        <v>382</v>
      </c>
      <c r="D557" s="38" t="s">
        <v>382</v>
      </c>
      <c r="E557" s="40">
        <v>750</v>
      </c>
      <c r="G557" s="44" t="s">
        <v>588</v>
      </c>
      <c r="H557" s="16"/>
      <c r="I557" s="16"/>
      <c r="K557" s="16"/>
    </row>
    <row r="558" spans="1:11" x14ac:dyDescent="0.25">
      <c r="A558" s="38" t="s">
        <v>19</v>
      </c>
      <c r="B558" s="39" t="s">
        <v>510</v>
      </c>
      <c r="C558" s="38" t="s">
        <v>382</v>
      </c>
      <c r="D558" s="38" t="s">
        <v>383</v>
      </c>
      <c r="E558" s="40">
        <v>255</v>
      </c>
      <c r="H558" s="16"/>
      <c r="I558" s="16"/>
      <c r="K558" s="16"/>
    </row>
    <row r="559" spans="1:11" x14ac:dyDescent="0.25">
      <c r="A559" s="38" t="s">
        <v>19</v>
      </c>
      <c r="B559" s="39" t="s">
        <v>510</v>
      </c>
      <c r="C559" s="38" t="s">
        <v>382</v>
      </c>
      <c r="D559" s="38" t="s">
        <v>384</v>
      </c>
      <c r="E559" s="40">
        <v>205</v>
      </c>
      <c r="H559" s="16"/>
      <c r="I559" s="16"/>
      <c r="K559" s="16"/>
    </row>
    <row r="560" spans="1:11" x14ac:dyDescent="0.25">
      <c r="A560" s="20" t="s">
        <v>19</v>
      </c>
      <c r="B560" s="20" t="s">
        <v>510</v>
      </c>
      <c r="C560" s="20" t="s">
        <v>385</v>
      </c>
      <c r="D560" s="20"/>
      <c r="E560" s="17">
        <f>SUM(E561:E564)</f>
        <v>1694</v>
      </c>
      <c r="F560" s="22"/>
      <c r="G560" s="22"/>
      <c r="H560" s="11">
        <v>1</v>
      </c>
      <c r="I560" s="11">
        <v>4</v>
      </c>
      <c r="J560" s="29" t="s">
        <v>596</v>
      </c>
      <c r="K560" s="11">
        <v>1</v>
      </c>
    </row>
    <row r="561" spans="1:11" x14ac:dyDescent="0.25">
      <c r="A561" s="38" t="s">
        <v>19</v>
      </c>
      <c r="B561" s="39" t="s">
        <v>510</v>
      </c>
      <c r="C561" s="38" t="s">
        <v>385</v>
      </c>
      <c r="D561" s="38" t="s">
        <v>385</v>
      </c>
      <c r="E561" s="40">
        <v>451</v>
      </c>
      <c r="G561" s="44" t="s">
        <v>588</v>
      </c>
      <c r="H561" s="16"/>
      <c r="I561" s="16"/>
      <c r="K561" s="16"/>
    </row>
    <row r="562" spans="1:11" x14ac:dyDescent="0.25">
      <c r="A562" s="38" t="s">
        <v>19</v>
      </c>
      <c r="B562" s="39" t="s">
        <v>510</v>
      </c>
      <c r="C562" s="38" t="s">
        <v>385</v>
      </c>
      <c r="D562" s="38" t="s">
        <v>386</v>
      </c>
      <c r="E562" s="40">
        <v>367</v>
      </c>
      <c r="H562" s="16"/>
      <c r="I562" s="16"/>
      <c r="K562" s="16"/>
    </row>
    <row r="563" spans="1:11" x14ac:dyDescent="0.25">
      <c r="A563" s="38" t="s">
        <v>19</v>
      </c>
      <c r="B563" s="39" t="s">
        <v>510</v>
      </c>
      <c r="C563" s="38" t="s">
        <v>385</v>
      </c>
      <c r="D563" s="38" t="s">
        <v>387</v>
      </c>
      <c r="E563" s="40">
        <v>450</v>
      </c>
      <c r="H563" s="16"/>
      <c r="I563" s="16"/>
      <c r="K563" s="16"/>
    </row>
    <row r="564" spans="1:11" x14ac:dyDescent="0.25">
      <c r="A564" s="38" t="s">
        <v>19</v>
      </c>
      <c r="B564" s="39" t="s">
        <v>510</v>
      </c>
      <c r="C564" s="38" t="s">
        <v>385</v>
      </c>
      <c r="D564" s="38" t="s">
        <v>388</v>
      </c>
      <c r="E564" s="40">
        <v>426</v>
      </c>
      <c r="H564" s="16"/>
      <c r="I564" s="16"/>
      <c r="K564" s="16"/>
    </row>
    <row r="565" spans="1:11" x14ac:dyDescent="0.25">
      <c r="A565" s="20" t="s">
        <v>19</v>
      </c>
      <c r="B565" s="20" t="s">
        <v>510</v>
      </c>
      <c r="C565" s="1" t="s">
        <v>521</v>
      </c>
      <c r="D565" s="20"/>
      <c r="E565" s="17">
        <f>SUM(E566:E574)</f>
        <v>2858</v>
      </c>
      <c r="F565" s="22"/>
      <c r="G565" s="22"/>
      <c r="H565" s="11">
        <v>2</v>
      </c>
      <c r="I565" s="11">
        <v>3</v>
      </c>
      <c r="J565" s="29" t="s">
        <v>598</v>
      </c>
      <c r="K565" s="11">
        <v>2</v>
      </c>
    </row>
    <row r="566" spans="1:11" ht="12.75" customHeight="1" x14ac:dyDescent="0.25">
      <c r="A566" s="38" t="s">
        <v>19</v>
      </c>
      <c r="B566" s="39" t="s">
        <v>510</v>
      </c>
      <c r="C566" s="38" t="s">
        <v>389</v>
      </c>
      <c r="D566" s="38" t="s">
        <v>389</v>
      </c>
      <c r="E566" s="40">
        <v>963</v>
      </c>
      <c r="G566" s="44" t="s">
        <v>588</v>
      </c>
      <c r="H566" s="16"/>
      <c r="I566" s="16"/>
      <c r="K566" s="16"/>
    </row>
    <row r="567" spans="1:11" x14ac:dyDescent="0.25">
      <c r="A567" s="38" t="s">
        <v>19</v>
      </c>
      <c r="B567" s="39" t="s">
        <v>510</v>
      </c>
      <c r="C567" s="38" t="s">
        <v>389</v>
      </c>
      <c r="D567" s="38" t="s">
        <v>390</v>
      </c>
      <c r="E567" s="40">
        <v>570</v>
      </c>
      <c r="H567" s="16"/>
      <c r="I567" s="16"/>
      <c r="K567" s="16"/>
    </row>
    <row r="568" spans="1:11" x14ac:dyDescent="0.25">
      <c r="A568" s="38" t="s">
        <v>19</v>
      </c>
      <c r="B568" s="39" t="s">
        <v>510</v>
      </c>
      <c r="C568" s="38" t="s">
        <v>389</v>
      </c>
      <c r="D568" s="38" t="s">
        <v>391</v>
      </c>
      <c r="E568" s="40">
        <v>546</v>
      </c>
      <c r="F568" s="24" t="s">
        <v>551</v>
      </c>
      <c r="H568" s="16"/>
      <c r="I568" s="16"/>
      <c r="K568" s="16"/>
    </row>
    <row r="569" spans="1:11" x14ac:dyDescent="0.25">
      <c r="A569" s="38" t="s">
        <v>19</v>
      </c>
      <c r="B569" s="39" t="s">
        <v>510</v>
      </c>
      <c r="C569" s="38" t="s">
        <v>389</v>
      </c>
      <c r="D569" s="38" t="s">
        <v>392</v>
      </c>
      <c r="E569" s="40">
        <v>402</v>
      </c>
      <c r="H569" s="16"/>
      <c r="I569" s="16"/>
      <c r="K569" s="16"/>
    </row>
    <row r="570" spans="1:11" x14ac:dyDescent="0.25">
      <c r="A570" s="38" t="s">
        <v>19</v>
      </c>
      <c r="B570" s="39" t="s">
        <v>510</v>
      </c>
      <c r="C570" s="38" t="s">
        <v>393</v>
      </c>
      <c r="D570" s="38" t="s">
        <v>393</v>
      </c>
      <c r="E570" s="40">
        <v>36</v>
      </c>
      <c r="F570" s="24" t="s">
        <v>551</v>
      </c>
      <c r="H570" s="16"/>
      <c r="I570" s="16"/>
      <c r="K570" s="16"/>
    </row>
    <row r="571" spans="1:11" x14ac:dyDescent="0.25">
      <c r="A571" s="38" t="s">
        <v>19</v>
      </c>
      <c r="B571" s="39" t="s">
        <v>510</v>
      </c>
      <c r="C571" s="38" t="s">
        <v>393</v>
      </c>
      <c r="D571" s="38" t="s">
        <v>394</v>
      </c>
      <c r="E571" s="40">
        <v>33</v>
      </c>
      <c r="F571" s="24" t="s">
        <v>551</v>
      </c>
      <c r="H571" s="16"/>
      <c r="I571" s="16"/>
      <c r="K571" s="16"/>
    </row>
    <row r="572" spans="1:11" x14ac:dyDescent="0.25">
      <c r="A572" s="38" t="s">
        <v>19</v>
      </c>
      <c r="B572" s="39" t="s">
        <v>510</v>
      </c>
      <c r="C572" s="38" t="s">
        <v>393</v>
      </c>
      <c r="D572" s="38" t="s">
        <v>7</v>
      </c>
      <c r="E572" s="40">
        <v>16</v>
      </c>
      <c r="F572" s="24" t="s">
        <v>551</v>
      </c>
      <c r="H572" s="16"/>
      <c r="I572" s="16"/>
      <c r="K572" s="16"/>
    </row>
    <row r="573" spans="1:11" x14ac:dyDescent="0.25">
      <c r="A573" s="38" t="s">
        <v>19</v>
      </c>
      <c r="B573" s="39" t="s">
        <v>510</v>
      </c>
      <c r="C573" s="38" t="s">
        <v>393</v>
      </c>
      <c r="D573" s="38" t="s">
        <v>395</v>
      </c>
      <c r="E573" s="40">
        <v>250</v>
      </c>
      <c r="F573" s="24" t="s">
        <v>551</v>
      </c>
      <c r="H573" s="16"/>
      <c r="I573" s="16"/>
      <c r="K573" s="16"/>
    </row>
    <row r="574" spans="1:11" x14ac:dyDescent="0.25">
      <c r="A574" s="38" t="s">
        <v>19</v>
      </c>
      <c r="B574" s="39" t="s">
        <v>510</v>
      </c>
      <c r="C574" s="38" t="s">
        <v>393</v>
      </c>
      <c r="D574" s="38" t="s">
        <v>396</v>
      </c>
      <c r="E574" s="40">
        <v>42</v>
      </c>
      <c r="F574" s="24" t="s">
        <v>551</v>
      </c>
      <c r="H574" s="61"/>
      <c r="I574" s="61"/>
      <c r="K574" s="61"/>
    </row>
    <row r="575" spans="1:11" x14ac:dyDescent="0.25">
      <c r="A575" s="20" t="s">
        <v>19</v>
      </c>
      <c r="B575" s="20" t="s">
        <v>510</v>
      </c>
      <c r="C575" s="20" t="s">
        <v>397</v>
      </c>
      <c r="D575" s="20"/>
      <c r="E575" s="17">
        <f>E576</f>
        <v>1644</v>
      </c>
      <c r="F575" s="22"/>
      <c r="G575" s="22"/>
      <c r="H575" s="11">
        <v>2</v>
      </c>
      <c r="I575" s="11">
        <v>2</v>
      </c>
      <c r="J575" s="29" t="s">
        <v>596</v>
      </c>
      <c r="K575" s="11">
        <v>2</v>
      </c>
    </row>
    <row r="576" spans="1:11" x14ac:dyDescent="0.25">
      <c r="A576" s="38" t="s">
        <v>19</v>
      </c>
      <c r="B576" s="39" t="s">
        <v>510</v>
      </c>
      <c r="C576" s="38" t="s">
        <v>397</v>
      </c>
      <c r="D576" s="38" t="s">
        <v>397</v>
      </c>
      <c r="E576" s="40">
        <v>1644</v>
      </c>
      <c r="F576" s="24" t="s">
        <v>551</v>
      </c>
      <c r="H576" s="16"/>
      <c r="I576" s="16"/>
      <c r="K576" s="16"/>
    </row>
    <row r="577" spans="1:11" x14ac:dyDescent="0.25">
      <c r="A577" s="34" t="s">
        <v>19</v>
      </c>
      <c r="B577" s="34" t="s">
        <v>511</v>
      </c>
      <c r="C577" s="19"/>
      <c r="D577" s="34"/>
      <c r="E577" s="35">
        <f>E578+E579+E584+E593+E595+E599+E606+E612+E620+E629+E636+E641+E647+E652+E658</f>
        <v>19473</v>
      </c>
      <c r="F577" s="21"/>
      <c r="G577" s="21"/>
      <c r="H577" s="36">
        <f>SUM(H578:H670)</f>
        <v>18</v>
      </c>
      <c r="I577" s="36">
        <f>SUM(I578:I670)</f>
        <v>19</v>
      </c>
      <c r="K577" s="36"/>
    </row>
    <row r="578" spans="1:11" x14ac:dyDescent="0.25">
      <c r="A578" s="20" t="s">
        <v>19</v>
      </c>
      <c r="B578" s="20" t="s">
        <v>511</v>
      </c>
      <c r="C578" s="20" t="s">
        <v>398</v>
      </c>
      <c r="D578" s="20"/>
      <c r="E578" s="17">
        <v>1965</v>
      </c>
      <c r="F578" s="22"/>
      <c r="G578" s="22"/>
      <c r="H578" s="22"/>
      <c r="I578" s="22"/>
      <c r="J578" s="29" t="s">
        <v>596</v>
      </c>
      <c r="K578" s="22"/>
    </row>
    <row r="579" spans="1:11" x14ac:dyDescent="0.25">
      <c r="A579" s="20" t="s">
        <v>19</v>
      </c>
      <c r="B579" s="20" t="s">
        <v>511</v>
      </c>
      <c r="C579" s="20" t="s">
        <v>399</v>
      </c>
      <c r="D579" s="20"/>
      <c r="E579" s="17">
        <f>SUM(E580:E583)</f>
        <v>496</v>
      </c>
      <c r="F579" s="22"/>
      <c r="G579" s="22"/>
      <c r="H579" s="11">
        <v>1</v>
      </c>
      <c r="I579" s="11">
        <v>1</v>
      </c>
      <c r="J579" s="29" t="s">
        <v>593</v>
      </c>
      <c r="K579" s="11">
        <v>1</v>
      </c>
    </row>
    <row r="580" spans="1:11" x14ac:dyDescent="0.25">
      <c r="A580" s="38" t="s">
        <v>19</v>
      </c>
      <c r="B580" s="39" t="s">
        <v>511</v>
      </c>
      <c r="C580" s="38" t="s">
        <v>399</v>
      </c>
      <c r="D580" s="38" t="s">
        <v>399</v>
      </c>
      <c r="E580" s="40">
        <v>290</v>
      </c>
      <c r="G580" s="44" t="s">
        <v>588</v>
      </c>
      <c r="H580" s="12"/>
      <c r="I580" s="12"/>
      <c r="K580" s="12"/>
    </row>
    <row r="581" spans="1:11" x14ac:dyDescent="0.25">
      <c r="A581" s="38" t="s">
        <v>19</v>
      </c>
      <c r="B581" s="39" t="s">
        <v>511</v>
      </c>
      <c r="C581" s="38" t="s">
        <v>399</v>
      </c>
      <c r="D581" s="38" t="s">
        <v>400</v>
      </c>
      <c r="E581" s="40">
        <v>49</v>
      </c>
      <c r="H581" s="12"/>
      <c r="I581" s="12"/>
      <c r="K581" s="12"/>
    </row>
    <row r="582" spans="1:11" x14ac:dyDescent="0.25">
      <c r="A582" s="38" t="s">
        <v>19</v>
      </c>
      <c r="B582" s="39" t="s">
        <v>511</v>
      </c>
      <c r="C582" s="38" t="s">
        <v>399</v>
      </c>
      <c r="D582" s="38" t="s">
        <v>401</v>
      </c>
      <c r="E582" s="40">
        <v>130</v>
      </c>
      <c r="H582" s="12"/>
      <c r="I582" s="12"/>
      <c r="K582" s="12"/>
    </row>
    <row r="583" spans="1:11" x14ac:dyDescent="0.25">
      <c r="A583" s="38" t="s">
        <v>19</v>
      </c>
      <c r="B583" s="39" t="s">
        <v>511</v>
      </c>
      <c r="C583" s="38" t="s">
        <v>399</v>
      </c>
      <c r="D583" s="38" t="s">
        <v>402</v>
      </c>
      <c r="E583" s="40">
        <v>27</v>
      </c>
      <c r="H583" s="10"/>
      <c r="I583" s="10"/>
      <c r="K583" s="10"/>
    </row>
    <row r="584" spans="1:11" x14ac:dyDescent="0.25">
      <c r="A584" s="20" t="s">
        <v>19</v>
      </c>
      <c r="B584" s="20" t="s">
        <v>511</v>
      </c>
      <c r="C584" s="20" t="s">
        <v>403</v>
      </c>
      <c r="D584" s="20"/>
      <c r="E584" s="17">
        <f>SUM(E585:E592)</f>
        <v>1934</v>
      </c>
      <c r="F584" s="22"/>
      <c r="G584" s="22"/>
      <c r="H584" s="11">
        <v>1</v>
      </c>
      <c r="I584" s="11">
        <v>1</v>
      </c>
      <c r="J584" s="29" t="s">
        <v>596</v>
      </c>
      <c r="K584" s="11">
        <v>1</v>
      </c>
    </row>
    <row r="585" spans="1:11" x14ac:dyDescent="0.25">
      <c r="A585" s="38" t="s">
        <v>19</v>
      </c>
      <c r="B585" s="39" t="s">
        <v>511</v>
      </c>
      <c r="C585" s="38" t="s">
        <v>403</v>
      </c>
      <c r="D585" s="38" t="s">
        <v>403</v>
      </c>
      <c r="E585" s="40">
        <v>557</v>
      </c>
      <c r="G585" s="44" t="s">
        <v>588</v>
      </c>
      <c r="H585" s="12"/>
      <c r="I585" s="12"/>
      <c r="K585" s="12"/>
    </row>
    <row r="586" spans="1:11" x14ac:dyDescent="0.25">
      <c r="A586" s="38" t="s">
        <v>19</v>
      </c>
      <c r="B586" s="39" t="s">
        <v>511</v>
      </c>
      <c r="C586" s="38" t="s">
        <v>403</v>
      </c>
      <c r="D586" s="38" t="s">
        <v>404</v>
      </c>
      <c r="E586" s="40">
        <v>118</v>
      </c>
      <c r="H586" s="10"/>
      <c r="I586" s="10"/>
      <c r="K586" s="10"/>
    </row>
    <row r="587" spans="1:11" x14ac:dyDescent="0.25">
      <c r="A587" s="38" t="s">
        <v>19</v>
      </c>
      <c r="B587" s="39" t="s">
        <v>511</v>
      </c>
      <c r="C587" s="38" t="s">
        <v>403</v>
      </c>
      <c r="D587" s="38" t="s">
        <v>405</v>
      </c>
      <c r="E587" s="40">
        <v>81</v>
      </c>
      <c r="H587" s="10"/>
      <c r="I587" s="10"/>
      <c r="K587" s="10"/>
    </row>
    <row r="588" spans="1:11" x14ac:dyDescent="0.25">
      <c r="A588" s="38" t="s">
        <v>19</v>
      </c>
      <c r="B588" s="39" t="s">
        <v>511</v>
      </c>
      <c r="C588" s="38" t="s">
        <v>403</v>
      </c>
      <c r="D588" s="38" t="s">
        <v>406</v>
      </c>
      <c r="E588" s="40">
        <v>209</v>
      </c>
      <c r="H588" s="10"/>
      <c r="I588" s="10"/>
      <c r="K588" s="10"/>
    </row>
    <row r="589" spans="1:11" x14ac:dyDescent="0.25">
      <c r="A589" s="38" t="s">
        <v>19</v>
      </c>
      <c r="B589" s="39" t="s">
        <v>511</v>
      </c>
      <c r="C589" s="38" t="s">
        <v>403</v>
      </c>
      <c r="D589" s="38" t="s">
        <v>407</v>
      </c>
      <c r="E589" s="40">
        <v>46</v>
      </c>
      <c r="H589" s="10"/>
      <c r="I589" s="10"/>
      <c r="K589" s="10"/>
    </row>
    <row r="590" spans="1:11" x14ac:dyDescent="0.25">
      <c r="A590" s="38" t="s">
        <v>19</v>
      </c>
      <c r="B590" s="39" t="s">
        <v>511</v>
      </c>
      <c r="C590" s="38" t="s">
        <v>403</v>
      </c>
      <c r="D590" s="38" t="s">
        <v>408</v>
      </c>
      <c r="E590" s="40">
        <v>324</v>
      </c>
      <c r="H590" s="10"/>
      <c r="I590" s="10"/>
      <c r="K590" s="10"/>
    </row>
    <row r="591" spans="1:11" x14ac:dyDescent="0.25">
      <c r="A591" s="38" t="s">
        <v>19</v>
      </c>
      <c r="B591" s="39" t="s">
        <v>511</v>
      </c>
      <c r="C591" s="38" t="s">
        <v>403</v>
      </c>
      <c r="D591" s="38" t="s">
        <v>409</v>
      </c>
      <c r="E591" s="40">
        <v>323</v>
      </c>
      <c r="H591" s="10"/>
      <c r="I591" s="10"/>
      <c r="K591" s="10"/>
    </row>
    <row r="592" spans="1:11" x14ac:dyDescent="0.25">
      <c r="A592" s="38" t="s">
        <v>19</v>
      </c>
      <c r="B592" s="39" t="s">
        <v>511</v>
      </c>
      <c r="C592" s="38" t="s">
        <v>403</v>
      </c>
      <c r="D592" s="38" t="s">
        <v>559</v>
      </c>
      <c r="E592" s="40">
        <v>276</v>
      </c>
      <c r="H592" s="10"/>
      <c r="I592" s="10"/>
      <c r="K592" s="10"/>
    </row>
    <row r="593" spans="1:11" x14ac:dyDescent="0.25">
      <c r="A593" s="20" t="s">
        <v>19</v>
      </c>
      <c r="B593" s="20" t="s">
        <v>511</v>
      </c>
      <c r="C593" s="20" t="s">
        <v>410</v>
      </c>
      <c r="D593" s="20"/>
      <c r="E593" s="17">
        <f>E594</f>
        <v>959</v>
      </c>
      <c r="F593" s="22"/>
      <c r="G593" s="22"/>
      <c r="H593" s="11">
        <v>1</v>
      </c>
      <c r="I593" s="11">
        <v>1</v>
      </c>
      <c r="J593" s="29" t="s">
        <v>594</v>
      </c>
      <c r="K593" s="11">
        <v>1</v>
      </c>
    </row>
    <row r="594" spans="1:11" x14ac:dyDescent="0.25">
      <c r="A594" s="38" t="s">
        <v>19</v>
      </c>
      <c r="B594" s="39" t="s">
        <v>511</v>
      </c>
      <c r="C594" s="38" t="s">
        <v>410</v>
      </c>
      <c r="D594" s="38" t="s">
        <v>410</v>
      </c>
      <c r="E594" s="40">
        <v>959</v>
      </c>
      <c r="G594" s="44" t="s">
        <v>588</v>
      </c>
      <c r="H594" s="12"/>
      <c r="I594" s="12"/>
      <c r="K594" s="12"/>
    </row>
    <row r="595" spans="1:11" x14ac:dyDescent="0.25">
      <c r="A595" s="20" t="s">
        <v>19</v>
      </c>
      <c r="B595" s="20" t="s">
        <v>511</v>
      </c>
      <c r="C595" s="20" t="s">
        <v>1</v>
      </c>
      <c r="D595" s="20"/>
      <c r="E595" s="17">
        <f>SUM(E596:E598)</f>
        <v>678</v>
      </c>
      <c r="F595" s="22"/>
      <c r="G595" s="22"/>
      <c r="H595" s="11">
        <v>1</v>
      </c>
      <c r="I595" s="11">
        <v>1</v>
      </c>
      <c r="J595" s="29" t="s">
        <v>594</v>
      </c>
      <c r="K595" s="11">
        <v>1</v>
      </c>
    </row>
    <row r="596" spans="1:11" x14ac:dyDescent="0.25">
      <c r="A596" s="38" t="s">
        <v>19</v>
      </c>
      <c r="B596" s="39" t="s">
        <v>511</v>
      </c>
      <c r="C596" s="38" t="s">
        <v>1</v>
      </c>
      <c r="D596" s="38" t="s">
        <v>1</v>
      </c>
      <c r="E596" s="40">
        <v>279</v>
      </c>
      <c r="F596" s="24" t="s">
        <v>551</v>
      </c>
      <c r="G596" s="44" t="s">
        <v>588</v>
      </c>
      <c r="H596" s="12"/>
      <c r="I596" s="12"/>
      <c r="K596" s="12"/>
    </row>
    <row r="597" spans="1:11" x14ac:dyDescent="0.25">
      <c r="A597" s="38" t="s">
        <v>19</v>
      </c>
      <c r="B597" s="39" t="s">
        <v>511</v>
      </c>
      <c r="C597" s="38" t="s">
        <v>1</v>
      </c>
      <c r="D597" s="38" t="s">
        <v>413</v>
      </c>
      <c r="E597" s="40">
        <v>48</v>
      </c>
      <c r="F597" s="24" t="s">
        <v>551</v>
      </c>
      <c r="H597" s="10"/>
      <c r="I597" s="10"/>
      <c r="K597" s="10"/>
    </row>
    <row r="598" spans="1:11" x14ac:dyDescent="0.25">
      <c r="A598" s="38" t="s">
        <v>19</v>
      </c>
      <c r="B598" s="39" t="s">
        <v>511</v>
      </c>
      <c r="C598" s="38" t="s">
        <v>1</v>
      </c>
      <c r="D598" s="38" t="s">
        <v>414</v>
      </c>
      <c r="E598" s="40">
        <v>351</v>
      </c>
      <c r="F598" s="24" t="s">
        <v>551</v>
      </c>
      <c r="H598" s="12"/>
      <c r="I598" s="12"/>
      <c r="K598" s="12"/>
    </row>
    <row r="599" spans="1:11" x14ac:dyDescent="0.25">
      <c r="A599" s="20" t="s">
        <v>19</v>
      </c>
      <c r="B599" s="20" t="s">
        <v>511</v>
      </c>
      <c r="C599" s="1" t="s">
        <v>532</v>
      </c>
      <c r="D599" s="20"/>
      <c r="E599" s="17">
        <f>SUM(E600:E605)</f>
        <v>2239</v>
      </c>
      <c r="F599" s="22"/>
      <c r="G599" s="22"/>
      <c r="H599" s="11">
        <v>2</v>
      </c>
      <c r="I599" s="11">
        <v>2</v>
      </c>
      <c r="J599" s="29" t="s">
        <v>597</v>
      </c>
      <c r="K599" s="11">
        <v>2</v>
      </c>
    </row>
    <row r="600" spans="1:11" x14ac:dyDescent="0.25">
      <c r="A600" s="38" t="s">
        <v>19</v>
      </c>
      <c r="B600" s="39" t="s">
        <v>511</v>
      </c>
      <c r="C600" s="38" t="s">
        <v>415</v>
      </c>
      <c r="D600" s="38" t="s">
        <v>415</v>
      </c>
      <c r="E600" s="40">
        <v>729</v>
      </c>
      <c r="G600" s="44" t="s">
        <v>588</v>
      </c>
      <c r="H600" s="12"/>
      <c r="I600" s="12"/>
      <c r="K600" s="12"/>
    </row>
    <row r="601" spans="1:11" x14ac:dyDescent="0.25">
      <c r="A601" s="38" t="s">
        <v>19</v>
      </c>
      <c r="B601" s="39" t="s">
        <v>511</v>
      </c>
      <c r="C601" s="38" t="s">
        <v>415</v>
      </c>
      <c r="D601" s="38" t="s">
        <v>416</v>
      </c>
      <c r="E601" s="40">
        <v>283</v>
      </c>
      <c r="H601" s="10"/>
      <c r="I601" s="10"/>
      <c r="K601" s="10"/>
    </row>
    <row r="602" spans="1:11" x14ac:dyDescent="0.25">
      <c r="A602" s="38" t="s">
        <v>19</v>
      </c>
      <c r="B602" s="39" t="s">
        <v>511</v>
      </c>
      <c r="C602" s="38" t="s">
        <v>415</v>
      </c>
      <c r="D602" s="38" t="s">
        <v>417</v>
      </c>
      <c r="E602" s="40">
        <v>333</v>
      </c>
      <c r="H602" s="10"/>
      <c r="I602" s="10"/>
      <c r="K602" s="10"/>
    </row>
    <row r="603" spans="1:11" x14ac:dyDescent="0.25">
      <c r="A603" s="38" t="s">
        <v>19</v>
      </c>
      <c r="B603" s="39" t="s">
        <v>511</v>
      </c>
      <c r="C603" s="38" t="s">
        <v>415</v>
      </c>
      <c r="D603" s="38" t="s">
        <v>418</v>
      </c>
      <c r="E603" s="40">
        <v>71</v>
      </c>
      <c r="H603" s="10"/>
      <c r="I603" s="10"/>
      <c r="K603" s="10"/>
    </row>
    <row r="604" spans="1:11" x14ac:dyDescent="0.25">
      <c r="A604" s="38" t="s">
        <v>19</v>
      </c>
      <c r="B604" s="39" t="s">
        <v>511</v>
      </c>
      <c r="C604" s="38" t="s">
        <v>415</v>
      </c>
      <c r="D604" s="38" t="s">
        <v>419</v>
      </c>
      <c r="E604" s="40">
        <v>225</v>
      </c>
      <c r="H604" s="10"/>
      <c r="I604" s="10"/>
      <c r="K604" s="10"/>
    </row>
    <row r="605" spans="1:11" x14ac:dyDescent="0.25">
      <c r="A605" s="38" t="s">
        <v>19</v>
      </c>
      <c r="B605" s="39" t="s">
        <v>511</v>
      </c>
      <c r="C605" s="38" t="s">
        <v>455</v>
      </c>
      <c r="D605" s="38" t="s">
        <v>455</v>
      </c>
      <c r="E605" s="40">
        <v>598</v>
      </c>
      <c r="G605" s="44" t="s">
        <v>588</v>
      </c>
      <c r="H605" s="61"/>
      <c r="I605" s="61"/>
      <c r="K605" s="61"/>
    </row>
    <row r="606" spans="1:11" x14ac:dyDescent="0.25">
      <c r="A606" s="20" t="s">
        <v>19</v>
      </c>
      <c r="B606" s="20" t="s">
        <v>511</v>
      </c>
      <c r="C606" s="20" t="s">
        <v>420</v>
      </c>
      <c r="D606" s="20"/>
      <c r="E606" s="17">
        <f>SUM(E607:E611)</f>
        <v>719</v>
      </c>
      <c r="F606" s="22"/>
      <c r="G606" s="22"/>
      <c r="H606" s="11">
        <v>1</v>
      </c>
      <c r="I606" s="11">
        <v>1</v>
      </c>
      <c r="J606" s="29" t="s">
        <v>594</v>
      </c>
      <c r="K606" s="11">
        <v>1</v>
      </c>
    </row>
    <row r="607" spans="1:11" x14ac:dyDescent="0.25">
      <c r="A607" s="38" t="s">
        <v>19</v>
      </c>
      <c r="B607" s="39" t="s">
        <v>511</v>
      </c>
      <c r="C607" s="38" t="s">
        <v>420</v>
      </c>
      <c r="D607" s="38" t="s">
        <v>420</v>
      </c>
      <c r="E607" s="40">
        <v>395</v>
      </c>
      <c r="G607" s="44" t="s">
        <v>588</v>
      </c>
      <c r="H607" s="12"/>
      <c r="I607" s="12"/>
      <c r="K607" s="12"/>
    </row>
    <row r="608" spans="1:11" x14ac:dyDescent="0.25">
      <c r="A608" s="38" t="s">
        <v>19</v>
      </c>
      <c r="B608" s="39" t="s">
        <v>511</v>
      </c>
      <c r="C608" s="38" t="s">
        <v>420</v>
      </c>
      <c r="D608" s="38" t="s">
        <v>421</v>
      </c>
      <c r="E608" s="40">
        <v>93</v>
      </c>
      <c r="H608" s="10"/>
      <c r="I608" s="10"/>
      <c r="K608" s="10"/>
    </row>
    <row r="609" spans="1:11" x14ac:dyDescent="0.25">
      <c r="A609" s="38" t="s">
        <v>19</v>
      </c>
      <c r="B609" s="39" t="s">
        <v>511</v>
      </c>
      <c r="C609" s="38" t="s">
        <v>420</v>
      </c>
      <c r="D609" s="38" t="s">
        <v>422</v>
      </c>
      <c r="E609" s="40">
        <v>47</v>
      </c>
      <c r="H609" s="10"/>
      <c r="I609" s="10"/>
      <c r="K609" s="10"/>
    </row>
    <row r="610" spans="1:11" x14ac:dyDescent="0.25">
      <c r="A610" s="38" t="s">
        <v>19</v>
      </c>
      <c r="B610" s="39" t="s">
        <v>511</v>
      </c>
      <c r="C610" s="38" t="s">
        <v>420</v>
      </c>
      <c r="D610" s="38" t="s">
        <v>134</v>
      </c>
      <c r="E610" s="40">
        <v>49</v>
      </c>
      <c r="H610" s="10"/>
      <c r="I610" s="10"/>
      <c r="K610" s="10"/>
    </row>
    <row r="611" spans="1:11" x14ac:dyDescent="0.25">
      <c r="A611" s="38" t="s">
        <v>19</v>
      </c>
      <c r="B611" s="39" t="s">
        <v>511</v>
      </c>
      <c r="C611" s="38" t="s">
        <v>420</v>
      </c>
      <c r="D611" s="38" t="s">
        <v>423</v>
      </c>
      <c r="E611" s="40">
        <v>135</v>
      </c>
      <c r="H611" s="10"/>
      <c r="I611" s="10"/>
      <c r="K611" s="10"/>
    </row>
    <row r="612" spans="1:11" x14ac:dyDescent="0.25">
      <c r="A612" s="20" t="s">
        <v>19</v>
      </c>
      <c r="B612" s="20" t="s">
        <v>511</v>
      </c>
      <c r="C612" s="1" t="s">
        <v>533</v>
      </c>
      <c r="D612" s="20"/>
      <c r="E612" s="17">
        <f>1231+SUM(E617:E619)</f>
        <v>1931</v>
      </c>
      <c r="F612" s="22"/>
      <c r="G612" s="22"/>
      <c r="H612" s="11">
        <v>2</v>
      </c>
      <c r="I612" s="11">
        <v>2</v>
      </c>
      <c r="J612" s="29" t="s">
        <v>596</v>
      </c>
      <c r="K612" s="11">
        <v>2</v>
      </c>
    </row>
    <row r="613" spans="1:11" x14ac:dyDescent="0.25">
      <c r="A613" s="38" t="s">
        <v>19</v>
      </c>
      <c r="B613" s="39" t="s">
        <v>511</v>
      </c>
      <c r="C613" s="38" t="s">
        <v>424</v>
      </c>
      <c r="D613" s="38" t="s">
        <v>424</v>
      </c>
      <c r="E613" s="40">
        <v>679</v>
      </c>
      <c r="G613" s="44" t="s">
        <v>588</v>
      </c>
      <c r="H613" s="12"/>
      <c r="I613" s="12"/>
      <c r="K613" s="12"/>
    </row>
    <row r="614" spans="1:11" x14ac:dyDescent="0.25">
      <c r="A614" s="38" t="s">
        <v>19</v>
      </c>
      <c r="B614" s="39" t="s">
        <v>511</v>
      </c>
      <c r="C614" s="38" t="s">
        <v>424</v>
      </c>
      <c r="D614" s="38" t="s">
        <v>4</v>
      </c>
      <c r="E614" s="40">
        <v>175</v>
      </c>
      <c r="H614" s="12"/>
      <c r="I614" s="12"/>
      <c r="K614" s="12"/>
    </row>
    <row r="615" spans="1:11" x14ac:dyDescent="0.25">
      <c r="A615" s="38" t="s">
        <v>19</v>
      </c>
      <c r="B615" s="39" t="s">
        <v>511</v>
      </c>
      <c r="C615" s="38" t="s">
        <v>424</v>
      </c>
      <c r="D615" s="38" t="s">
        <v>425</v>
      </c>
      <c r="E615" s="40">
        <v>375</v>
      </c>
      <c r="H615" s="10"/>
      <c r="I615" s="10"/>
      <c r="K615" s="10"/>
    </row>
    <row r="616" spans="1:11" x14ac:dyDescent="0.25">
      <c r="A616" s="38" t="s">
        <v>19</v>
      </c>
      <c r="B616" s="39" t="s">
        <v>511</v>
      </c>
      <c r="C616" s="38" t="s">
        <v>424</v>
      </c>
      <c r="D616" s="38" t="s">
        <v>501</v>
      </c>
      <c r="E616" s="40" t="s">
        <v>495</v>
      </c>
      <c r="F616" s="24" t="s">
        <v>551</v>
      </c>
      <c r="H616" s="10"/>
      <c r="I616" s="10"/>
      <c r="K616" s="10"/>
    </row>
    <row r="617" spans="1:11" x14ac:dyDescent="0.25">
      <c r="A617" s="38" t="s">
        <v>19</v>
      </c>
      <c r="B617" s="39" t="s">
        <v>511</v>
      </c>
      <c r="C617" s="38" t="s">
        <v>411</v>
      </c>
      <c r="D617" s="38" t="s">
        <v>411</v>
      </c>
      <c r="E617" s="40">
        <v>381</v>
      </c>
      <c r="G617" s="44" t="s">
        <v>588</v>
      </c>
      <c r="H617" s="10"/>
      <c r="I617" s="10"/>
      <c r="K617" s="10"/>
    </row>
    <row r="618" spans="1:11" x14ac:dyDescent="0.25">
      <c r="A618" s="38" t="s">
        <v>19</v>
      </c>
      <c r="B618" s="39" t="s">
        <v>511</v>
      </c>
      <c r="C618" s="38" t="s">
        <v>411</v>
      </c>
      <c r="D618" s="38" t="s">
        <v>281</v>
      </c>
      <c r="E618" s="40">
        <v>154</v>
      </c>
      <c r="H618" s="10"/>
      <c r="I618" s="10"/>
      <c r="K618" s="10"/>
    </row>
    <row r="619" spans="1:11" x14ac:dyDescent="0.25">
      <c r="A619" s="38" t="s">
        <v>19</v>
      </c>
      <c r="B619" s="39" t="s">
        <v>511</v>
      </c>
      <c r="C619" s="38" t="s">
        <v>411</v>
      </c>
      <c r="D619" s="38" t="s">
        <v>412</v>
      </c>
      <c r="E619" s="40">
        <v>165</v>
      </c>
      <c r="H619" s="61"/>
      <c r="I619" s="61"/>
      <c r="K619" s="61"/>
    </row>
    <row r="620" spans="1:11" x14ac:dyDescent="0.25">
      <c r="A620" s="20" t="s">
        <v>19</v>
      </c>
      <c r="B620" s="20" t="s">
        <v>511</v>
      </c>
      <c r="C620" s="20" t="s">
        <v>426</v>
      </c>
      <c r="D620" s="20"/>
      <c r="E620" s="17">
        <f>SUM(E621:E627)</f>
        <v>1054</v>
      </c>
      <c r="F620" s="22"/>
      <c r="G620" s="22"/>
      <c r="H620" s="11">
        <v>2</v>
      </c>
      <c r="I620" s="11">
        <v>2</v>
      </c>
      <c r="J620" s="29" t="s">
        <v>595</v>
      </c>
      <c r="K620" s="11">
        <v>2</v>
      </c>
    </row>
    <row r="621" spans="1:11" x14ac:dyDescent="0.25">
      <c r="A621" s="38" t="s">
        <v>19</v>
      </c>
      <c r="B621" s="39" t="s">
        <v>511</v>
      </c>
      <c r="C621" s="38" t="s">
        <v>426</v>
      </c>
      <c r="D621" s="38" t="s">
        <v>426</v>
      </c>
      <c r="E621" s="40">
        <v>205</v>
      </c>
      <c r="G621" s="44" t="s">
        <v>588</v>
      </c>
      <c r="H621" s="12"/>
      <c r="I621" s="12"/>
      <c r="K621" s="12"/>
    </row>
    <row r="622" spans="1:11" x14ac:dyDescent="0.25">
      <c r="A622" s="38" t="s">
        <v>19</v>
      </c>
      <c r="B622" s="39" t="s">
        <v>511</v>
      </c>
      <c r="C622" s="38" t="s">
        <v>426</v>
      </c>
      <c r="D622" s="38" t="s">
        <v>427</v>
      </c>
      <c r="E622" s="40">
        <v>62</v>
      </c>
      <c r="H622" s="10"/>
      <c r="I622" s="10"/>
      <c r="K622" s="10"/>
    </row>
    <row r="623" spans="1:11" x14ac:dyDescent="0.25">
      <c r="A623" s="38" t="s">
        <v>19</v>
      </c>
      <c r="B623" s="39" t="s">
        <v>511</v>
      </c>
      <c r="C623" s="38" t="s">
        <v>426</v>
      </c>
      <c r="D623" s="38" t="s">
        <v>428</v>
      </c>
      <c r="E623" s="40">
        <v>37</v>
      </c>
      <c r="H623" s="10"/>
      <c r="I623" s="10"/>
      <c r="K623" s="10"/>
    </row>
    <row r="624" spans="1:11" x14ac:dyDescent="0.25">
      <c r="A624" s="38" t="s">
        <v>19</v>
      </c>
      <c r="B624" s="39" t="s">
        <v>511</v>
      </c>
      <c r="C624" s="38" t="s">
        <v>426</v>
      </c>
      <c r="D624" s="38" t="s">
        <v>429</v>
      </c>
      <c r="E624" s="40">
        <v>154</v>
      </c>
      <c r="H624" s="10"/>
      <c r="I624" s="10"/>
      <c r="K624" s="10"/>
    </row>
    <row r="625" spans="1:11" x14ac:dyDescent="0.25">
      <c r="A625" s="38" t="s">
        <v>19</v>
      </c>
      <c r="B625" s="39" t="s">
        <v>511</v>
      </c>
      <c r="C625" s="38" t="s">
        <v>426</v>
      </c>
      <c r="D625" s="38" t="s">
        <v>430</v>
      </c>
      <c r="E625" s="40">
        <v>324</v>
      </c>
      <c r="H625" s="10"/>
      <c r="I625" s="10"/>
      <c r="K625" s="10"/>
    </row>
    <row r="626" spans="1:11" x14ac:dyDescent="0.25">
      <c r="A626" s="38" t="s">
        <v>19</v>
      </c>
      <c r="B626" s="39" t="s">
        <v>511</v>
      </c>
      <c r="C626" s="38" t="s">
        <v>426</v>
      </c>
      <c r="D626" s="38" t="s">
        <v>431</v>
      </c>
      <c r="E626" s="40">
        <v>219</v>
      </c>
      <c r="H626" s="10"/>
      <c r="I626" s="10"/>
      <c r="K626" s="10"/>
    </row>
    <row r="627" spans="1:11" x14ac:dyDescent="0.25">
      <c r="A627" s="38" t="s">
        <v>19</v>
      </c>
      <c r="B627" s="39" t="s">
        <v>511</v>
      </c>
      <c r="C627" s="38" t="s">
        <v>426</v>
      </c>
      <c r="D627" s="38" t="s">
        <v>432</v>
      </c>
      <c r="E627" s="40">
        <v>53</v>
      </c>
      <c r="H627" s="10"/>
      <c r="I627" s="10"/>
      <c r="K627" s="10"/>
    </row>
    <row r="628" spans="1:11" x14ac:dyDescent="0.25">
      <c r="A628" s="38" t="s">
        <v>19</v>
      </c>
      <c r="B628" s="39" t="s">
        <v>511</v>
      </c>
      <c r="C628" s="38" t="s">
        <v>426</v>
      </c>
      <c r="D628" s="42" t="s">
        <v>534</v>
      </c>
      <c r="E628" s="43"/>
      <c r="H628" s="10"/>
      <c r="I628" s="10"/>
      <c r="K628" s="10"/>
    </row>
    <row r="629" spans="1:11" x14ac:dyDescent="0.25">
      <c r="A629" s="20" t="s">
        <v>19</v>
      </c>
      <c r="B629" s="20" t="s">
        <v>511</v>
      </c>
      <c r="C629" s="20" t="s">
        <v>437</v>
      </c>
      <c r="D629" s="20"/>
      <c r="E629" s="17">
        <f>SUM(E630:E635)</f>
        <v>1296</v>
      </c>
      <c r="F629" s="22"/>
      <c r="G629" s="22"/>
      <c r="H629" s="11">
        <v>1</v>
      </c>
      <c r="I629" s="11">
        <v>1</v>
      </c>
      <c r="J629" s="29" t="s">
        <v>595</v>
      </c>
      <c r="K629" s="11">
        <v>1</v>
      </c>
    </row>
    <row r="630" spans="1:11" x14ac:dyDescent="0.25">
      <c r="A630" s="38" t="s">
        <v>19</v>
      </c>
      <c r="B630" s="39" t="s">
        <v>511</v>
      </c>
      <c r="C630" s="38" t="s">
        <v>437</v>
      </c>
      <c r="D630" s="38" t="s">
        <v>437</v>
      </c>
      <c r="E630" s="40">
        <v>365</v>
      </c>
      <c r="G630" s="44" t="s">
        <v>588</v>
      </c>
      <c r="H630" s="12"/>
      <c r="I630" s="12"/>
      <c r="K630" s="12"/>
    </row>
    <row r="631" spans="1:11" x14ac:dyDescent="0.25">
      <c r="A631" s="38" t="s">
        <v>19</v>
      </c>
      <c r="B631" s="39" t="s">
        <v>511</v>
      </c>
      <c r="C631" s="38" t="s">
        <v>437</v>
      </c>
      <c r="D631" s="38" t="s">
        <v>7</v>
      </c>
      <c r="E631" s="40">
        <v>190</v>
      </c>
      <c r="H631" s="10"/>
      <c r="I631" s="10"/>
      <c r="K631" s="10"/>
    </row>
    <row r="632" spans="1:11" x14ac:dyDescent="0.25">
      <c r="A632" s="38" t="s">
        <v>19</v>
      </c>
      <c r="B632" s="39" t="s">
        <v>511</v>
      </c>
      <c r="C632" s="38" t="s">
        <v>437</v>
      </c>
      <c r="D632" s="38" t="s">
        <v>438</v>
      </c>
      <c r="E632" s="40">
        <v>158</v>
      </c>
      <c r="H632" s="10"/>
      <c r="I632" s="10"/>
      <c r="K632" s="10"/>
    </row>
    <row r="633" spans="1:11" x14ac:dyDescent="0.25">
      <c r="A633" s="38" t="s">
        <v>19</v>
      </c>
      <c r="B633" s="39" t="s">
        <v>511</v>
      </c>
      <c r="C633" s="38" t="s">
        <v>437</v>
      </c>
      <c r="D633" s="38" t="s">
        <v>439</v>
      </c>
      <c r="E633" s="40">
        <v>105</v>
      </c>
      <c r="H633" s="10"/>
      <c r="I633" s="10"/>
      <c r="K633" s="10"/>
    </row>
    <row r="634" spans="1:11" x14ac:dyDescent="0.25">
      <c r="A634" s="38" t="s">
        <v>19</v>
      </c>
      <c r="B634" s="39" t="s">
        <v>511</v>
      </c>
      <c r="C634" s="38" t="s">
        <v>437</v>
      </c>
      <c r="D634" s="38" t="s">
        <v>440</v>
      </c>
      <c r="E634" s="40">
        <v>295</v>
      </c>
      <c r="H634" s="10"/>
      <c r="I634" s="10"/>
      <c r="K634" s="10"/>
    </row>
    <row r="635" spans="1:11" x14ac:dyDescent="0.25">
      <c r="A635" s="38" t="s">
        <v>19</v>
      </c>
      <c r="B635" s="39" t="s">
        <v>511</v>
      </c>
      <c r="C635" s="38" t="s">
        <v>437</v>
      </c>
      <c r="D635" s="38" t="s">
        <v>441</v>
      </c>
      <c r="E635" s="40">
        <v>183</v>
      </c>
      <c r="H635" s="10"/>
      <c r="I635" s="10"/>
      <c r="K635" s="10"/>
    </row>
    <row r="636" spans="1:11" x14ac:dyDescent="0.25">
      <c r="A636" s="20" t="s">
        <v>19</v>
      </c>
      <c r="B636" s="20" t="s">
        <v>511</v>
      </c>
      <c r="C636" s="20" t="s">
        <v>442</v>
      </c>
      <c r="D636" s="20"/>
      <c r="E636" s="17">
        <f>SUM(E637:E640)</f>
        <v>586</v>
      </c>
      <c r="F636" s="22"/>
      <c r="G636" s="22"/>
      <c r="H636" s="11">
        <v>1</v>
      </c>
      <c r="I636" s="11">
        <v>1</v>
      </c>
      <c r="J636" s="29" t="s">
        <v>594</v>
      </c>
      <c r="K636" s="11">
        <v>1</v>
      </c>
    </row>
    <row r="637" spans="1:11" x14ac:dyDescent="0.25">
      <c r="A637" s="38" t="s">
        <v>19</v>
      </c>
      <c r="B637" s="39" t="s">
        <v>511</v>
      </c>
      <c r="C637" s="38" t="s">
        <v>442</v>
      </c>
      <c r="D637" s="38" t="s">
        <v>442</v>
      </c>
      <c r="E637" s="40">
        <v>254</v>
      </c>
      <c r="G637" s="44" t="s">
        <v>588</v>
      </c>
      <c r="H637" s="12"/>
      <c r="I637" s="12"/>
      <c r="K637" s="12"/>
    </row>
    <row r="638" spans="1:11" x14ac:dyDescent="0.25">
      <c r="A638" s="38" t="s">
        <v>19</v>
      </c>
      <c r="B638" s="39" t="s">
        <v>511</v>
      </c>
      <c r="C638" s="38" t="s">
        <v>442</v>
      </c>
      <c r="D638" s="38" t="s">
        <v>12</v>
      </c>
      <c r="E638" s="40">
        <v>160</v>
      </c>
      <c r="H638" s="10"/>
      <c r="I638" s="10"/>
      <c r="K638" s="10"/>
    </row>
    <row r="639" spans="1:11" x14ac:dyDescent="0.25">
      <c r="A639" s="38" t="s">
        <v>19</v>
      </c>
      <c r="B639" s="39" t="s">
        <v>511</v>
      </c>
      <c r="C639" s="38" t="s">
        <v>442</v>
      </c>
      <c r="D639" s="38" t="s">
        <v>443</v>
      </c>
      <c r="E639" s="40">
        <v>137</v>
      </c>
      <c r="H639" s="10"/>
      <c r="I639" s="10"/>
      <c r="K639" s="10"/>
    </row>
    <row r="640" spans="1:11" x14ac:dyDescent="0.25">
      <c r="A640" s="38" t="s">
        <v>19</v>
      </c>
      <c r="B640" s="39" t="s">
        <v>511</v>
      </c>
      <c r="C640" s="38" t="s">
        <v>442</v>
      </c>
      <c r="D640" s="38" t="s">
        <v>444</v>
      </c>
      <c r="E640" s="40">
        <v>35</v>
      </c>
      <c r="H640" s="10"/>
      <c r="I640" s="10"/>
      <c r="K640" s="10"/>
    </row>
    <row r="641" spans="1:11" x14ac:dyDescent="0.25">
      <c r="A641" s="20" t="s">
        <v>19</v>
      </c>
      <c r="B641" s="20" t="s">
        <v>511</v>
      </c>
      <c r="C641" s="1" t="s">
        <v>531</v>
      </c>
      <c r="D641" s="20"/>
      <c r="E641" s="17">
        <f>SUM(E642:E646)</f>
        <v>1212</v>
      </c>
      <c r="F641" s="22"/>
      <c r="G641" s="22"/>
      <c r="H641" s="11">
        <v>1</v>
      </c>
      <c r="I641" s="11">
        <v>2</v>
      </c>
      <c r="J641" s="29" t="s">
        <v>595</v>
      </c>
      <c r="K641" s="11">
        <v>1</v>
      </c>
    </row>
    <row r="642" spans="1:11" x14ac:dyDescent="0.25">
      <c r="A642" s="38" t="s">
        <v>19</v>
      </c>
      <c r="B642" s="39" t="s">
        <v>511</v>
      </c>
      <c r="C642" s="38" t="s">
        <v>445</v>
      </c>
      <c r="D642" s="38" t="s">
        <v>445</v>
      </c>
      <c r="E642" s="40">
        <v>767</v>
      </c>
      <c r="G642" s="44" t="s">
        <v>588</v>
      </c>
      <c r="H642" s="12"/>
      <c r="I642" s="12"/>
      <c r="K642" s="12"/>
    </row>
    <row r="643" spans="1:11" x14ac:dyDescent="0.25">
      <c r="A643" s="38" t="s">
        <v>19</v>
      </c>
      <c r="B643" s="39" t="s">
        <v>511</v>
      </c>
      <c r="C643" s="38" t="s">
        <v>434</v>
      </c>
      <c r="D643" s="38" t="s">
        <v>434</v>
      </c>
      <c r="E643" s="40">
        <v>233</v>
      </c>
      <c r="H643" s="10"/>
      <c r="I643" s="10"/>
      <c r="K643" s="10"/>
    </row>
    <row r="644" spans="1:11" x14ac:dyDescent="0.25">
      <c r="A644" s="38" t="s">
        <v>19</v>
      </c>
      <c r="B644" s="39" t="s">
        <v>511</v>
      </c>
      <c r="C644" s="38" t="s">
        <v>434</v>
      </c>
      <c r="D644" s="38" t="s">
        <v>435</v>
      </c>
      <c r="E644" s="40">
        <v>122</v>
      </c>
      <c r="H644" s="10"/>
      <c r="I644" s="10"/>
      <c r="K644" s="10"/>
    </row>
    <row r="645" spans="1:11" x14ac:dyDescent="0.25">
      <c r="A645" s="38" t="s">
        <v>19</v>
      </c>
      <c r="B645" s="39" t="s">
        <v>511</v>
      </c>
      <c r="C645" s="38" t="s">
        <v>434</v>
      </c>
      <c r="D645" s="38" t="s">
        <v>585</v>
      </c>
      <c r="E645" s="40">
        <v>0</v>
      </c>
      <c r="H645" s="10"/>
      <c r="I645" s="10"/>
      <c r="K645" s="10"/>
    </row>
    <row r="646" spans="1:11" x14ac:dyDescent="0.25">
      <c r="A646" s="38" t="s">
        <v>19</v>
      </c>
      <c r="B646" s="39" t="s">
        <v>511</v>
      </c>
      <c r="C646" s="38" t="s">
        <v>434</v>
      </c>
      <c r="D646" s="38" t="s">
        <v>436</v>
      </c>
      <c r="E646" s="40">
        <v>90</v>
      </c>
      <c r="H646" s="61"/>
      <c r="I646" s="61"/>
      <c r="K646" s="61"/>
    </row>
    <row r="647" spans="1:11" x14ac:dyDescent="0.25">
      <c r="A647" s="20" t="s">
        <v>19</v>
      </c>
      <c r="B647" s="20" t="s">
        <v>511</v>
      </c>
      <c r="C647" s="20" t="s">
        <v>28</v>
      </c>
      <c r="D647" s="20"/>
      <c r="E647" s="17">
        <v>547</v>
      </c>
      <c r="F647" s="22"/>
      <c r="G647" s="22"/>
      <c r="H647" s="11">
        <v>1</v>
      </c>
      <c r="I647" s="11">
        <v>1</v>
      </c>
      <c r="J647" s="29" t="s">
        <v>594</v>
      </c>
      <c r="K647" s="11">
        <v>1</v>
      </c>
    </row>
    <row r="648" spans="1:11" x14ac:dyDescent="0.25">
      <c r="A648" s="38" t="s">
        <v>19</v>
      </c>
      <c r="B648" s="39" t="s">
        <v>511</v>
      </c>
      <c r="C648" s="38" t="s">
        <v>28</v>
      </c>
      <c r="D648" s="38" t="s">
        <v>28</v>
      </c>
      <c r="E648" s="40">
        <v>432</v>
      </c>
      <c r="F648" s="24" t="s">
        <v>551</v>
      </c>
      <c r="G648" s="25" t="s">
        <v>503</v>
      </c>
      <c r="H648" s="12"/>
      <c r="I648" s="12"/>
      <c r="K648" s="12"/>
    </row>
    <row r="649" spans="1:11" x14ac:dyDescent="0.25">
      <c r="A649" s="38" t="s">
        <v>19</v>
      </c>
      <c r="B649" s="39" t="s">
        <v>511</v>
      </c>
      <c r="C649" s="38" t="s">
        <v>28</v>
      </c>
      <c r="D649" s="38" t="s">
        <v>446</v>
      </c>
      <c r="E649" s="40">
        <v>70</v>
      </c>
      <c r="F649" s="24" t="s">
        <v>551</v>
      </c>
      <c r="H649" s="10"/>
      <c r="I649" s="10"/>
      <c r="K649" s="10"/>
    </row>
    <row r="650" spans="1:11" x14ac:dyDescent="0.25">
      <c r="A650" s="38" t="s">
        <v>19</v>
      </c>
      <c r="B650" s="39" t="s">
        <v>511</v>
      </c>
      <c r="C650" s="38" t="s">
        <v>28</v>
      </c>
      <c r="D650" s="38" t="s">
        <v>502</v>
      </c>
      <c r="E650" s="40" t="s">
        <v>495</v>
      </c>
      <c r="F650" s="24" t="s">
        <v>551</v>
      </c>
      <c r="H650" s="10"/>
      <c r="I650" s="10"/>
      <c r="K650" s="10"/>
    </row>
    <row r="651" spans="1:11" x14ac:dyDescent="0.25">
      <c r="A651" s="38" t="s">
        <v>19</v>
      </c>
      <c r="B651" s="39" t="s">
        <v>511</v>
      </c>
      <c r="C651" s="38" t="s">
        <v>28</v>
      </c>
      <c r="D651" s="38" t="s">
        <v>447</v>
      </c>
      <c r="E651" s="40">
        <v>44</v>
      </c>
      <c r="F651" s="24" t="s">
        <v>551</v>
      </c>
      <c r="H651" s="10"/>
      <c r="I651" s="10"/>
      <c r="K651" s="10"/>
    </row>
    <row r="652" spans="1:11" x14ac:dyDescent="0.25">
      <c r="A652" s="20" t="s">
        <v>19</v>
      </c>
      <c r="B652" s="20" t="s">
        <v>511</v>
      </c>
      <c r="C652" s="20" t="s">
        <v>448</v>
      </c>
      <c r="D652" s="20"/>
      <c r="E652" s="17">
        <v>896</v>
      </c>
      <c r="F652" s="22"/>
      <c r="G652" s="22"/>
      <c r="H652" s="11">
        <v>1</v>
      </c>
      <c r="I652" s="11">
        <v>1</v>
      </c>
      <c r="J652" s="29" t="s">
        <v>594</v>
      </c>
      <c r="K652" s="11">
        <v>1</v>
      </c>
    </row>
    <row r="653" spans="1:11" x14ac:dyDescent="0.25">
      <c r="A653" s="38" t="s">
        <v>19</v>
      </c>
      <c r="B653" s="39" t="s">
        <v>511</v>
      </c>
      <c r="C653" s="38" t="s">
        <v>448</v>
      </c>
      <c r="D653" s="38" t="s">
        <v>448</v>
      </c>
      <c r="E653" s="40">
        <v>334</v>
      </c>
      <c r="G653" s="44" t="s">
        <v>588</v>
      </c>
      <c r="H653" s="12"/>
      <c r="I653" s="12"/>
      <c r="K653" s="12"/>
    </row>
    <row r="654" spans="1:11" x14ac:dyDescent="0.25">
      <c r="A654" s="38" t="s">
        <v>19</v>
      </c>
      <c r="B654" s="39" t="s">
        <v>511</v>
      </c>
      <c r="C654" s="38" t="s">
        <v>448</v>
      </c>
      <c r="D654" s="38" t="s">
        <v>449</v>
      </c>
      <c r="E654" s="40">
        <v>365</v>
      </c>
      <c r="H654" s="10"/>
      <c r="I654" s="10"/>
      <c r="K654" s="10"/>
    </row>
    <row r="655" spans="1:11" x14ac:dyDescent="0.25">
      <c r="A655" s="38" t="s">
        <v>19</v>
      </c>
      <c r="B655" s="39" t="s">
        <v>511</v>
      </c>
      <c r="C655" s="38" t="s">
        <v>448</v>
      </c>
      <c r="D655" s="38" t="s">
        <v>450</v>
      </c>
      <c r="E655" s="40">
        <v>106</v>
      </c>
      <c r="H655" s="10"/>
      <c r="I655" s="10"/>
      <c r="K655" s="10"/>
    </row>
    <row r="656" spans="1:11" x14ac:dyDescent="0.25">
      <c r="A656" s="38" t="s">
        <v>19</v>
      </c>
      <c r="B656" s="39" t="s">
        <v>511</v>
      </c>
      <c r="C656" s="38" t="s">
        <v>448</v>
      </c>
      <c r="D656" s="38" t="s">
        <v>552</v>
      </c>
      <c r="E656" s="40" t="s">
        <v>495</v>
      </c>
      <c r="H656" s="10"/>
      <c r="I656" s="10"/>
      <c r="K656" s="10"/>
    </row>
    <row r="657" spans="1:11" x14ac:dyDescent="0.25">
      <c r="A657" s="38" t="s">
        <v>19</v>
      </c>
      <c r="B657" s="39" t="s">
        <v>511</v>
      </c>
      <c r="C657" s="38" t="s">
        <v>448</v>
      </c>
      <c r="D657" s="38" t="s">
        <v>451</v>
      </c>
      <c r="E657" s="40">
        <v>89</v>
      </c>
      <c r="H657" s="10"/>
      <c r="I657" s="10"/>
      <c r="K657" s="10"/>
    </row>
    <row r="658" spans="1:11" ht="25.5" x14ac:dyDescent="0.25">
      <c r="A658" s="20" t="s">
        <v>19</v>
      </c>
      <c r="B658" s="20" t="s">
        <v>511</v>
      </c>
      <c r="C658" s="1" t="s">
        <v>529</v>
      </c>
      <c r="D658" s="20"/>
      <c r="E658" s="17">
        <f>SUM(E659:E670)</f>
        <v>2961</v>
      </c>
      <c r="F658" s="22"/>
      <c r="G658" s="22"/>
      <c r="H658" s="11">
        <v>2</v>
      </c>
      <c r="I658" s="11">
        <v>2</v>
      </c>
      <c r="J658" s="29" t="s">
        <v>598</v>
      </c>
      <c r="K658" s="11">
        <v>2</v>
      </c>
    </row>
    <row r="659" spans="1:11" x14ac:dyDescent="0.25">
      <c r="A659" s="38" t="s">
        <v>19</v>
      </c>
      <c r="B659" s="39" t="s">
        <v>511</v>
      </c>
      <c r="C659" s="38" t="s">
        <v>456</v>
      </c>
      <c r="D659" s="38" t="s">
        <v>456</v>
      </c>
      <c r="E659" s="40">
        <v>436</v>
      </c>
      <c r="G659" s="44" t="s">
        <v>588</v>
      </c>
      <c r="H659" s="12"/>
      <c r="I659" s="12"/>
      <c r="K659" s="12"/>
    </row>
    <row r="660" spans="1:11" x14ac:dyDescent="0.25">
      <c r="A660" s="38" t="s">
        <v>19</v>
      </c>
      <c r="B660" s="39" t="s">
        <v>511</v>
      </c>
      <c r="C660" s="38" t="s">
        <v>456</v>
      </c>
      <c r="D660" s="38" t="s">
        <v>352</v>
      </c>
      <c r="E660" s="40">
        <v>49</v>
      </c>
      <c r="F660" s="24" t="s">
        <v>551</v>
      </c>
      <c r="H660" s="10"/>
      <c r="I660" s="10"/>
      <c r="K660" s="10"/>
    </row>
    <row r="661" spans="1:11" x14ac:dyDescent="0.25">
      <c r="A661" s="38" t="s">
        <v>19</v>
      </c>
      <c r="B661" s="39" t="s">
        <v>511</v>
      </c>
      <c r="C661" s="38" t="s">
        <v>456</v>
      </c>
      <c r="D661" s="38" t="s">
        <v>457</v>
      </c>
      <c r="E661" s="40">
        <v>313</v>
      </c>
      <c r="F661" s="24" t="s">
        <v>551</v>
      </c>
      <c r="H661" s="10"/>
      <c r="I661" s="10"/>
      <c r="K661" s="10"/>
    </row>
    <row r="662" spans="1:11" x14ac:dyDescent="0.25">
      <c r="A662" s="38" t="s">
        <v>19</v>
      </c>
      <c r="B662" s="39" t="s">
        <v>511</v>
      </c>
      <c r="C662" s="38" t="s">
        <v>456</v>
      </c>
      <c r="D662" s="42"/>
      <c r="E662" s="40">
        <v>285</v>
      </c>
      <c r="H662" s="10"/>
      <c r="I662" s="10"/>
      <c r="K662" s="10"/>
    </row>
    <row r="663" spans="1:11" x14ac:dyDescent="0.25">
      <c r="A663" s="38" t="s">
        <v>19</v>
      </c>
      <c r="B663" s="39" t="s">
        <v>511</v>
      </c>
      <c r="C663" s="38" t="s">
        <v>456</v>
      </c>
      <c r="D663" s="38" t="s">
        <v>458</v>
      </c>
      <c r="E663" s="40">
        <v>405</v>
      </c>
      <c r="H663" s="10"/>
      <c r="I663" s="10"/>
      <c r="K663" s="10"/>
    </row>
    <row r="664" spans="1:11" x14ac:dyDescent="0.25">
      <c r="A664" s="38" t="s">
        <v>19</v>
      </c>
      <c r="B664" s="39" t="s">
        <v>511</v>
      </c>
      <c r="C664" s="38" t="s">
        <v>433</v>
      </c>
      <c r="D664" s="38" t="s">
        <v>433</v>
      </c>
      <c r="E664" s="40">
        <v>369</v>
      </c>
      <c r="H664" s="10"/>
      <c r="I664" s="10"/>
      <c r="K664" s="10"/>
    </row>
    <row r="665" spans="1:11" x14ac:dyDescent="0.25">
      <c r="A665" s="38" t="s">
        <v>19</v>
      </c>
      <c r="B665" s="39" t="s">
        <v>511</v>
      </c>
      <c r="C665" s="38" t="s">
        <v>433</v>
      </c>
      <c r="D665" s="68" t="s">
        <v>530</v>
      </c>
      <c r="E665" s="40">
        <v>28</v>
      </c>
      <c r="F665" s="69" t="s">
        <v>551</v>
      </c>
      <c r="H665" s="13"/>
      <c r="I665" s="13"/>
      <c r="K665" s="13"/>
    </row>
    <row r="666" spans="1:11" x14ac:dyDescent="0.25">
      <c r="A666" s="38" t="s">
        <v>19</v>
      </c>
      <c r="B666" s="39" t="s">
        <v>511</v>
      </c>
      <c r="C666" s="38" t="s">
        <v>433</v>
      </c>
      <c r="D666" s="68"/>
      <c r="E666" s="40">
        <v>0</v>
      </c>
      <c r="F666" s="69"/>
      <c r="H666" s="10"/>
      <c r="I666" s="10"/>
      <c r="K666" s="10"/>
    </row>
    <row r="667" spans="1:11" x14ac:dyDescent="0.25">
      <c r="A667" s="38" t="s">
        <v>19</v>
      </c>
      <c r="B667" s="39" t="s">
        <v>511</v>
      </c>
      <c r="C667" s="38" t="s">
        <v>17</v>
      </c>
      <c r="D667" s="38" t="s">
        <v>17</v>
      </c>
      <c r="E667" s="40">
        <v>243</v>
      </c>
      <c r="H667" s="10"/>
      <c r="I667" s="10"/>
      <c r="K667" s="10"/>
    </row>
    <row r="668" spans="1:11" x14ac:dyDescent="0.25">
      <c r="A668" s="38" t="s">
        <v>19</v>
      </c>
      <c r="B668" s="39" t="s">
        <v>511</v>
      </c>
      <c r="C668" s="38" t="s">
        <v>17</v>
      </c>
      <c r="D668" s="38" t="s">
        <v>452</v>
      </c>
      <c r="E668" s="40">
        <v>370</v>
      </c>
      <c r="H668" s="52"/>
      <c r="I668" s="52"/>
      <c r="K668" s="52"/>
    </row>
    <row r="669" spans="1:11" x14ac:dyDescent="0.25">
      <c r="A669" s="38" t="s">
        <v>19</v>
      </c>
      <c r="B669" s="39" t="s">
        <v>511</v>
      </c>
      <c r="C669" s="38" t="s">
        <v>17</v>
      </c>
      <c r="D669" s="38" t="s">
        <v>453</v>
      </c>
      <c r="E669" s="40">
        <v>186</v>
      </c>
      <c r="H669" s="52"/>
      <c r="I669" s="52"/>
      <c r="K669" s="52"/>
    </row>
    <row r="670" spans="1:11" x14ac:dyDescent="0.25">
      <c r="A670" s="38" t="s">
        <v>19</v>
      </c>
      <c r="B670" s="39" t="s">
        <v>511</v>
      </c>
      <c r="C670" s="38" t="s">
        <v>17</v>
      </c>
      <c r="D670" s="38" t="s">
        <v>454</v>
      </c>
      <c r="E670" s="40">
        <v>277</v>
      </c>
      <c r="H670" s="61"/>
      <c r="I670" s="61"/>
      <c r="K670" s="61"/>
    </row>
    <row r="671" spans="1:11" x14ac:dyDescent="0.25">
      <c r="A671" s="34" t="s">
        <v>19</v>
      </c>
      <c r="B671" s="34" t="s">
        <v>451</v>
      </c>
      <c r="C671" s="19"/>
      <c r="D671" s="34"/>
      <c r="E671" s="35">
        <f>E672+E673+E684+E686+E690+E696+E698+E702+E707+E713+E717</f>
        <v>23570</v>
      </c>
      <c r="F671" s="21"/>
      <c r="G671" s="21"/>
      <c r="H671" s="64">
        <f>SUM(H672:H722)</f>
        <v>15</v>
      </c>
      <c r="I671" s="64">
        <f>SUM(I672:I722)</f>
        <v>16</v>
      </c>
      <c r="K671" s="64"/>
    </row>
    <row r="672" spans="1:11" x14ac:dyDescent="0.25">
      <c r="A672" s="20" t="s">
        <v>19</v>
      </c>
      <c r="B672" s="20" t="s">
        <v>451</v>
      </c>
      <c r="C672" s="20" t="s">
        <v>459</v>
      </c>
      <c r="D672" s="20"/>
      <c r="E672" s="17">
        <v>8987</v>
      </c>
      <c r="F672" s="22"/>
      <c r="G672" s="22"/>
      <c r="H672" s="62"/>
      <c r="I672" s="62"/>
      <c r="K672" s="62"/>
    </row>
    <row r="673" spans="1:11" x14ac:dyDescent="0.25">
      <c r="A673" s="20" t="s">
        <v>19</v>
      </c>
      <c r="B673" s="20" t="s">
        <v>451</v>
      </c>
      <c r="C673" s="1" t="s">
        <v>539</v>
      </c>
      <c r="D673" s="20"/>
      <c r="E673" s="17">
        <f>SUM(E674:E683)</f>
        <v>1258</v>
      </c>
      <c r="F673" s="22"/>
      <c r="G673" s="22"/>
      <c r="H673" s="11">
        <v>2</v>
      </c>
      <c r="I673" s="11">
        <v>3</v>
      </c>
      <c r="J673" s="29" t="s">
        <v>595</v>
      </c>
      <c r="K673" s="11">
        <v>2</v>
      </c>
    </row>
    <row r="674" spans="1:11" x14ac:dyDescent="0.25">
      <c r="A674" s="38" t="s">
        <v>19</v>
      </c>
      <c r="B674" s="39" t="s">
        <v>451</v>
      </c>
      <c r="C674" s="38" t="s">
        <v>540</v>
      </c>
      <c r="D674" s="38" t="s">
        <v>460</v>
      </c>
      <c r="E674" s="40">
        <v>397</v>
      </c>
      <c r="G674" s="44" t="s">
        <v>588</v>
      </c>
      <c r="H674" s="10"/>
      <c r="I674" s="10"/>
      <c r="K674" s="10"/>
    </row>
    <row r="675" spans="1:11" x14ac:dyDescent="0.25">
      <c r="A675" s="38" t="s">
        <v>19</v>
      </c>
      <c r="B675" s="39" t="s">
        <v>451</v>
      </c>
      <c r="C675" s="38" t="s">
        <v>540</v>
      </c>
      <c r="D675" s="38" t="s">
        <v>461</v>
      </c>
      <c r="E675" s="40">
        <v>35</v>
      </c>
      <c r="H675" s="10"/>
      <c r="I675" s="10"/>
      <c r="K675" s="10"/>
    </row>
    <row r="676" spans="1:11" x14ac:dyDescent="0.25">
      <c r="A676" s="38" t="s">
        <v>19</v>
      </c>
      <c r="B676" s="39" t="s">
        <v>451</v>
      </c>
      <c r="C676" s="38" t="s">
        <v>540</v>
      </c>
      <c r="D676" s="38" t="s">
        <v>462</v>
      </c>
      <c r="E676" s="40">
        <v>147</v>
      </c>
      <c r="H676" s="10"/>
      <c r="I676" s="10"/>
      <c r="K676" s="10"/>
    </row>
    <row r="677" spans="1:11" x14ac:dyDescent="0.25">
      <c r="A677" s="38" t="s">
        <v>19</v>
      </c>
      <c r="B677" s="39" t="s">
        <v>451</v>
      </c>
      <c r="C677" s="38" t="s">
        <v>540</v>
      </c>
      <c r="D677" s="38" t="s">
        <v>463</v>
      </c>
      <c r="E677" s="40">
        <v>105</v>
      </c>
      <c r="H677" s="10"/>
      <c r="I677" s="10"/>
      <c r="K677" s="10"/>
    </row>
    <row r="678" spans="1:11" x14ac:dyDescent="0.25">
      <c r="A678" s="38" t="s">
        <v>19</v>
      </c>
      <c r="B678" s="39" t="s">
        <v>451</v>
      </c>
      <c r="C678" s="38" t="s">
        <v>540</v>
      </c>
      <c r="D678" s="38" t="s">
        <v>464</v>
      </c>
      <c r="E678" s="40">
        <v>320</v>
      </c>
      <c r="H678" s="10"/>
      <c r="I678" s="10"/>
      <c r="K678" s="10"/>
    </row>
    <row r="679" spans="1:11" x14ac:dyDescent="0.25">
      <c r="A679" s="38" t="s">
        <v>19</v>
      </c>
      <c r="B679" s="39" t="s">
        <v>451</v>
      </c>
      <c r="C679" s="38" t="s">
        <v>541</v>
      </c>
      <c r="D679" s="38" t="s">
        <v>470</v>
      </c>
      <c r="E679" s="40">
        <v>73</v>
      </c>
      <c r="F679" s="24" t="s">
        <v>551</v>
      </c>
      <c r="G679" s="44" t="s">
        <v>588</v>
      </c>
      <c r="H679" s="10"/>
      <c r="I679" s="10"/>
      <c r="K679" s="10"/>
    </row>
    <row r="680" spans="1:11" x14ac:dyDescent="0.25">
      <c r="A680" s="38" t="s">
        <v>19</v>
      </c>
      <c r="B680" s="39" t="s">
        <v>451</v>
      </c>
      <c r="C680" s="38" t="s">
        <v>541</v>
      </c>
      <c r="D680" s="38" t="s">
        <v>471</v>
      </c>
      <c r="E680" s="40">
        <v>38</v>
      </c>
      <c r="F680" s="24" t="s">
        <v>551</v>
      </c>
      <c r="H680" s="10"/>
      <c r="I680" s="10"/>
      <c r="K680" s="10"/>
    </row>
    <row r="681" spans="1:11" x14ac:dyDescent="0.25">
      <c r="A681" s="38" t="s">
        <v>19</v>
      </c>
      <c r="B681" s="39" t="s">
        <v>451</v>
      </c>
      <c r="C681" s="38" t="s">
        <v>541</v>
      </c>
      <c r="D681" s="38" t="s">
        <v>561</v>
      </c>
      <c r="E681" s="40">
        <v>36</v>
      </c>
      <c r="F681" s="24" t="s">
        <v>551</v>
      </c>
      <c r="H681" s="10"/>
      <c r="I681" s="10"/>
      <c r="K681" s="10"/>
    </row>
    <row r="682" spans="1:11" x14ac:dyDescent="0.25">
      <c r="A682" s="38" t="s">
        <v>19</v>
      </c>
      <c r="B682" s="39" t="s">
        <v>451</v>
      </c>
      <c r="C682" s="38" t="s">
        <v>541</v>
      </c>
      <c r="D682" s="38" t="s">
        <v>472</v>
      </c>
      <c r="E682" s="40">
        <v>28</v>
      </c>
      <c r="H682" s="10"/>
      <c r="I682" s="10"/>
      <c r="K682" s="10"/>
    </row>
    <row r="683" spans="1:11" x14ac:dyDescent="0.25">
      <c r="A683" s="38" t="s">
        <v>19</v>
      </c>
      <c r="B683" s="39" t="s">
        <v>451</v>
      </c>
      <c r="C683" s="38" t="s">
        <v>541</v>
      </c>
      <c r="D683" s="38" t="s">
        <v>473</v>
      </c>
      <c r="E683" s="40">
        <v>79</v>
      </c>
      <c r="F683" s="24" t="s">
        <v>551</v>
      </c>
      <c r="H683" s="61"/>
      <c r="I683" s="61"/>
      <c r="K683" s="61"/>
    </row>
    <row r="684" spans="1:11" x14ac:dyDescent="0.25">
      <c r="A684" s="20" t="s">
        <v>19</v>
      </c>
      <c r="B684" s="20" t="s">
        <v>451</v>
      </c>
      <c r="C684" s="20" t="s">
        <v>542</v>
      </c>
      <c r="D684" s="20"/>
      <c r="E684" s="17">
        <f>E685</f>
        <v>756</v>
      </c>
      <c r="F684" s="22"/>
      <c r="G684" s="22"/>
      <c r="H684" s="11">
        <v>1</v>
      </c>
      <c r="I684" s="11">
        <v>1</v>
      </c>
      <c r="J684" s="29" t="s">
        <v>594</v>
      </c>
      <c r="K684" s="11">
        <v>1</v>
      </c>
    </row>
    <row r="685" spans="1:11" x14ac:dyDescent="0.25">
      <c r="A685" s="38" t="s">
        <v>19</v>
      </c>
      <c r="B685" s="39" t="s">
        <v>451</v>
      </c>
      <c r="C685" s="38" t="s">
        <v>542</v>
      </c>
      <c r="D685" s="38" t="s">
        <v>542</v>
      </c>
      <c r="E685" s="40">
        <v>756</v>
      </c>
      <c r="H685" s="12"/>
      <c r="I685" s="12"/>
      <c r="K685" s="12"/>
    </row>
    <row r="686" spans="1:11" x14ac:dyDescent="0.25">
      <c r="A686" s="20" t="s">
        <v>19</v>
      </c>
      <c r="B686" s="20" t="s">
        <v>451</v>
      </c>
      <c r="C686" s="20" t="s">
        <v>543</v>
      </c>
      <c r="D686" s="20"/>
      <c r="E686" s="17">
        <f>SUM(E687:E689)</f>
        <v>1071</v>
      </c>
      <c r="F686" s="22"/>
      <c r="G686" s="22"/>
      <c r="H686" s="11">
        <v>1</v>
      </c>
      <c r="I686" s="11">
        <v>1</v>
      </c>
      <c r="J686" s="29" t="s">
        <v>595</v>
      </c>
      <c r="K686" s="11">
        <v>1</v>
      </c>
    </row>
    <row r="687" spans="1:11" x14ac:dyDescent="0.25">
      <c r="A687" s="38" t="s">
        <v>19</v>
      </c>
      <c r="B687" s="39" t="s">
        <v>451</v>
      </c>
      <c r="C687" s="38" t="s">
        <v>543</v>
      </c>
      <c r="D687" s="38" t="s">
        <v>465</v>
      </c>
      <c r="E687" s="40">
        <v>113</v>
      </c>
      <c r="H687" s="10"/>
      <c r="I687" s="10"/>
      <c r="K687" s="10"/>
    </row>
    <row r="688" spans="1:11" x14ac:dyDescent="0.25">
      <c r="A688" s="38" t="s">
        <v>19</v>
      </c>
      <c r="B688" s="39" t="s">
        <v>451</v>
      </c>
      <c r="C688" s="38" t="s">
        <v>543</v>
      </c>
      <c r="D688" s="38" t="s">
        <v>466</v>
      </c>
      <c r="E688" s="40">
        <v>793</v>
      </c>
      <c r="H688" s="10"/>
      <c r="I688" s="10"/>
      <c r="K688" s="10"/>
    </row>
    <row r="689" spans="1:11" x14ac:dyDescent="0.25">
      <c r="A689" s="38" t="s">
        <v>19</v>
      </c>
      <c r="B689" s="39" t="s">
        <v>451</v>
      </c>
      <c r="C689" s="38" t="s">
        <v>543</v>
      </c>
      <c r="D689" s="38" t="s">
        <v>467</v>
      </c>
      <c r="E689" s="40">
        <v>165</v>
      </c>
      <c r="H689" s="10"/>
      <c r="I689" s="10"/>
      <c r="K689" s="10"/>
    </row>
    <row r="690" spans="1:11" x14ac:dyDescent="0.25">
      <c r="A690" s="20" t="s">
        <v>19</v>
      </c>
      <c r="B690" s="20" t="s">
        <v>451</v>
      </c>
      <c r="C690" s="20" t="s">
        <v>468</v>
      </c>
      <c r="D690" s="20"/>
      <c r="E690" s="17">
        <f>SUM(E691:E694)</f>
        <v>1007</v>
      </c>
      <c r="F690" s="22"/>
      <c r="G690" s="22"/>
      <c r="H690" s="11">
        <v>2</v>
      </c>
      <c r="I690" s="11">
        <v>2</v>
      </c>
      <c r="J690" s="29" t="s">
        <v>595</v>
      </c>
      <c r="K690" s="11">
        <v>2</v>
      </c>
    </row>
    <row r="691" spans="1:11" x14ac:dyDescent="0.25">
      <c r="A691" s="38" t="s">
        <v>19</v>
      </c>
      <c r="B691" s="39" t="s">
        <v>451</v>
      </c>
      <c r="C691" s="38" t="s">
        <v>468</v>
      </c>
      <c r="D691" s="38" t="s">
        <v>468</v>
      </c>
      <c r="E691" s="40">
        <v>949</v>
      </c>
      <c r="H691" s="12"/>
      <c r="I691" s="12"/>
      <c r="K691" s="12"/>
    </row>
    <row r="692" spans="1:11" x14ac:dyDescent="0.25">
      <c r="A692" s="38" t="s">
        <v>19</v>
      </c>
      <c r="B692" s="39" t="s">
        <v>451</v>
      </c>
      <c r="C692" s="38" t="s">
        <v>468</v>
      </c>
      <c r="D692" s="38" t="s">
        <v>336</v>
      </c>
      <c r="E692" s="40">
        <v>31</v>
      </c>
      <c r="H692" s="10"/>
      <c r="I692" s="10"/>
      <c r="K692" s="10"/>
    </row>
    <row r="693" spans="1:11" x14ac:dyDescent="0.25">
      <c r="A693" s="38" t="s">
        <v>19</v>
      </c>
      <c r="B693" s="39" t="s">
        <v>451</v>
      </c>
      <c r="C693" s="38" t="s">
        <v>468</v>
      </c>
      <c r="D693" s="38" t="s">
        <v>338</v>
      </c>
      <c r="E693" s="40">
        <v>27</v>
      </c>
      <c r="H693" s="10"/>
      <c r="I693" s="10"/>
      <c r="K693" s="10"/>
    </row>
    <row r="694" spans="1:11" x14ac:dyDescent="0.25">
      <c r="A694" s="38" t="s">
        <v>19</v>
      </c>
      <c r="B694" s="39" t="s">
        <v>451</v>
      </c>
      <c r="C694" s="38" t="s">
        <v>468</v>
      </c>
      <c r="D694" s="38" t="s">
        <v>586</v>
      </c>
      <c r="E694" s="40">
        <v>0</v>
      </c>
      <c r="H694" s="10"/>
      <c r="I694" s="10"/>
      <c r="K694" s="10"/>
    </row>
    <row r="695" spans="1:11" x14ac:dyDescent="0.25">
      <c r="A695" s="38"/>
      <c r="C695" s="38" t="s">
        <v>468</v>
      </c>
      <c r="D695" s="38" t="s">
        <v>587</v>
      </c>
      <c r="E695" s="43"/>
      <c r="F695" s="26"/>
      <c r="G695" s="60"/>
      <c r="H695" s="10"/>
      <c r="I695" s="10"/>
      <c r="K695" s="10"/>
    </row>
    <row r="696" spans="1:11" x14ac:dyDescent="0.25">
      <c r="A696" s="20" t="s">
        <v>19</v>
      </c>
      <c r="B696" s="20" t="s">
        <v>451</v>
      </c>
      <c r="C696" s="20" t="s">
        <v>469</v>
      </c>
      <c r="D696" s="20"/>
      <c r="E696" s="17">
        <f>E697</f>
        <v>1668</v>
      </c>
      <c r="F696" s="22"/>
      <c r="G696" s="22"/>
      <c r="H696" s="11">
        <v>1</v>
      </c>
      <c r="I696" s="11">
        <v>1</v>
      </c>
      <c r="J696" s="29" t="s">
        <v>596</v>
      </c>
      <c r="K696" s="11">
        <v>1</v>
      </c>
    </row>
    <row r="697" spans="1:11" x14ac:dyDescent="0.25">
      <c r="A697" s="38" t="s">
        <v>19</v>
      </c>
      <c r="B697" s="39" t="s">
        <v>451</v>
      </c>
      <c r="C697" s="38" t="s">
        <v>469</v>
      </c>
      <c r="D697" s="38" t="s">
        <v>469</v>
      </c>
      <c r="E697" s="40">
        <v>1668</v>
      </c>
      <c r="H697" s="12"/>
      <c r="I697" s="12"/>
      <c r="K697" s="12"/>
    </row>
    <row r="698" spans="1:11" x14ac:dyDescent="0.25">
      <c r="A698" s="20" t="s">
        <v>19</v>
      </c>
      <c r="B698" s="20" t="s">
        <v>451</v>
      </c>
      <c r="C698" s="20" t="s">
        <v>544</v>
      </c>
      <c r="D698" s="20"/>
      <c r="E698" s="17">
        <f>SUM(E699:E701)</f>
        <v>2083</v>
      </c>
      <c r="F698" s="22"/>
      <c r="G698" s="22"/>
      <c r="H698" s="11">
        <v>2</v>
      </c>
      <c r="I698" s="11">
        <v>2</v>
      </c>
      <c r="J698" s="29" t="s">
        <v>597</v>
      </c>
      <c r="K698" s="11">
        <v>2</v>
      </c>
    </row>
    <row r="699" spans="1:11" x14ac:dyDescent="0.25">
      <c r="A699" s="38" t="s">
        <v>19</v>
      </c>
      <c r="B699" s="39" t="s">
        <v>451</v>
      </c>
      <c r="C699" s="38" t="s">
        <v>544</v>
      </c>
      <c r="D699" s="38" t="s">
        <v>474</v>
      </c>
      <c r="E699" s="40">
        <v>1148</v>
      </c>
      <c r="H699" s="10"/>
      <c r="I699" s="10"/>
      <c r="K699" s="10"/>
    </row>
    <row r="700" spans="1:11" x14ac:dyDescent="0.25">
      <c r="A700" s="38" t="s">
        <v>19</v>
      </c>
      <c r="B700" s="39" t="s">
        <v>451</v>
      </c>
      <c r="C700" s="38" t="s">
        <v>544</v>
      </c>
      <c r="D700" s="38" t="s">
        <v>11</v>
      </c>
      <c r="E700" s="40">
        <v>497</v>
      </c>
      <c r="H700" s="10"/>
      <c r="I700" s="10"/>
      <c r="K700" s="10"/>
    </row>
    <row r="701" spans="1:11" x14ac:dyDescent="0.25">
      <c r="A701" s="38" t="s">
        <v>19</v>
      </c>
      <c r="B701" s="39" t="s">
        <v>451</v>
      </c>
      <c r="C701" s="38" t="s">
        <v>544</v>
      </c>
      <c r="D701" s="38" t="s">
        <v>475</v>
      </c>
      <c r="E701" s="40">
        <v>438</v>
      </c>
      <c r="H701" s="12"/>
      <c r="I701" s="12"/>
      <c r="K701" s="12"/>
    </row>
    <row r="702" spans="1:11" x14ac:dyDescent="0.25">
      <c r="A702" s="20" t="s">
        <v>19</v>
      </c>
      <c r="B702" s="20" t="s">
        <v>451</v>
      </c>
      <c r="C702" s="20" t="s">
        <v>476</v>
      </c>
      <c r="D702" s="20"/>
      <c r="E702" s="17">
        <f>SUM(E703:E706)</f>
        <v>1762</v>
      </c>
      <c r="F702" s="22"/>
      <c r="G702" s="22"/>
      <c r="H702" s="11">
        <v>1</v>
      </c>
      <c r="I702" s="11">
        <v>1</v>
      </c>
      <c r="J702" s="29" t="s">
        <v>596</v>
      </c>
      <c r="K702" s="11">
        <v>1</v>
      </c>
    </row>
    <row r="703" spans="1:11" x14ac:dyDescent="0.25">
      <c r="A703" s="38" t="s">
        <v>19</v>
      </c>
      <c r="B703" s="39" t="s">
        <v>451</v>
      </c>
      <c r="C703" s="38" t="s">
        <v>476</v>
      </c>
      <c r="D703" s="38" t="s">
        <v>476</v>
      </c>
      <c r="E703" s="40">
        <v>1389</v>
      </c>
      <c r="H703" s="12"/>
      <c r="I703" s="12"/>
      <c r="K703" s="12"/>
    </row>
    <row r="704" spans="1:11" x14ac:dyDescent="0.25">
      <c r="A704" s="38" t="s">
        <v>19</v>
      </c>
      <c r="B704" s="39" t="s">
        <v>451</v>
      </c>
      <c r="C704" s="38" t="s">
        <v>476</v>
      </c>
      <c r="D704" s="38" t="s">
        <v>477</v>
      </c>
      <c r="E704" s="40">
        <v>23</v>
      </c>
      <c r="H704" s="10"/>
      <c r="I704" s="10"/>
      <c r="K704" s="10"/>
    </row>
    <row r="705" spans="1:11" x14ac:dyDescent="0.25">
      <c r="A705" s="38" t="s">
        <v>19</v>
      </c>
      <c r="B705" s="39" t="s">
        <v>451</v>
      </c>
      <c r="C705" s="38" t="s">
        <v>476</v>
      </c>
      <c r="D705" s="38" t="s">
        <v>478</v>
      </c>
      <c r="E705" s="40">
        <v>237</v>
      </c>
      <c r="H705" s="10"/>
      <c r="I705" s="10"/>
      <c r="K705" s="10"/>
    </row>
    <row r="706" spans="1:11" x14ac:dyDescent="0.25">
      <c r="A706" s="38" t="s">
        <v>19</v>
      </c>
      <c r="B706" s="39" t="s">
        <v>451</v>
      </c>
      <c r="C706" s="38" t="s">
        <v>476</v>
      </c>
      <c r="D706" s="38" t="s">
        <v>479</v>
      </c>
      <c r="E706" s="40">
        <v>113</v>
      </c>
      <c r="H706" s="10"/>
      <c r="I706" s="10"/>
      <c r="K706" s="10"/>
    </row>
    <row r="707" spans="1:11" x14ac:dyDescent="0.25">
      <c r="A707" s="20" t="s">
        <v>19</v>
      </c>
      <c r="B707" s="20" t="s">
        <v>451</v>
      </c>
      <c r="C707" s="20" t="s">
        <v>480</v>
      </c>
      <c r="D707" s="20"/>
      <c r="E707" s="17">
        <f>SUM(E708:E712)</f>
        <v>2803</v>
      </c>
      <c r="F707" s="22"/>
      <c r="G707" s="22"/>
      <c r="H707" s="11">
        <v>2</v>
      </c>
      <c r="I707" s="11">
        <v>2</v>
      </c>
      <c r="J707" s="29" t="s">
        <v>598</v>
      </c>
      <c r="K707" s="11">
        <v>2</v>
      </c>
    </row>
    <row r="708" spans="1:11" x14ac:dyDescent="0.25">
      <c r="A708" s="38" t="s">
        <v>19</v>
      </c>
      <c r="B708" s="39" t="s">
        <v>451</v>
      </c>
      <c r="C708" s="38" t="s">
        <v>480</v>
      </c>
      <c r="D708" s="38" t="s">
        <v>480</v>
      </c>
      <c r="E708" s="40">
        <v>681</v>
      </c>
      <c r="H708" s="12"/>
      <c r="I708" s="12"/>
      <c r="K708" s="12"/>
    </row>
    <row r="709" spans="1:11" x14ac:dyDescent="0.25">
      <c r="A709" s="38" t="s">
        <v>19</v>
      </c>
      <c r="B709" s="39" t="s">
        <v>451</v>
      </c>
      <c r="C709" s="38" t="s">
        <v>480</v>
      </c>
      <c r="D709" s="38" t="s">
        <v>481</v>
      </c>
      <c r="E709" s="40">
        <v>315</v>
      </c>
      <c r="H709" s="12"/>
      <c r="I709" s="12"/>
      <c r="K709" s="12"/>
    </row>
    <row r="710" spans="1:11" x14ac:dyDescent="0.25">
      <c r="A710" s="38" t="s">
        <v>19</v>
      </c>
      <c r="B710" s="39" t="s">
        <v>451</v>
      </c>
      <c r="C710" s="38" t="s">
        <v>480</v>
      </c>
      <c r="D710" s="38" t="s">
        <v>482</v>
      </c>
      <c r="E710" s="40">
        <v>922</v>
      </c>
      <c r="H710" s="10"/>
      <c r="I710" s="10"/>
      <c r="K710" s="10"/>
    </row>
    <row r="711" spans="1:11" x14ac:dyDescent="0.25">
      <c r="A711" s="38" t="s">
        <v>19</v>
      </c>
      <c r="B711" s="39" t="s">
        <v>451</v>
      </c>
      <c r="C711" s="38" t="s">
        <v>480</v>
      </c>
      <c r="D711" s="38" t="s">
        <v>483</v>
      </c>
      <c r="E711" s="40">
        <v>866</v>
      </c>
      <c r="G711" s="25" t="s">
        <v>503</v>
      </c>
      <c r="H711" s="10"/>
      <c r="I711" s="10"/>
      <c r="K711" s="10"/>
    </row>
    <row r="712" spans="1:11" x14ac:dyDescent="0.25">
      <c r="A712" s="38" t="s">
        <v>19</v>
      </c>
      <c r="B712" s="39" t="s">
        <v>451</v>
      </c>
      <c r="C712" s="38" t="s">
        <v>480</v>
      </c>
      <c r="D712" s="38" t="s">
        <v>484</v>
      </c>
      <c r="E712" s="40">
        <v>19</v>
      </c>
      <c r="H712" s="10"/>
      <c r="I712" s="10"/>
      <c r="K712" s="10"/>
    </row>
    <row r="713" spans="1:11" x14ac:dyDescent="0.25">
      <c r="A713" s="20" t="s">
        <v>19</v>
      </c>
      <c r="B713" s="20" t="s">
        <v>451</v>
      </c>
      <c r="C713" s="20" t="s">
        <v>485</v>
      </c>
      <c r="D713" s="20"/>
      <c r="E713" s="17">
        <f>SUM(E714:E716)</f>
        <v>1740</v>
      </c>
      <c r="F713" s="22"/>
      <c r="G713" s="22"/>
      <c r="H713" s="11">
        <v>1</v>
      </c>
      <c r="I713" s="11">
        <v>1</v>
      </c>
      <c r="J713" s="29" t="s">
        <v>596</v>
      </c>
      <c r="K713" s="11">
        <v>1</v>
      </c>
    </row>
    <row r="714" spans="1:11" x14ac:dyDescent="0.25">
      <c r="A714" s="38" t="s">
        <v>19</v>
      </c>
      <c r="B714" s="39" t="s">
        <v>451</v>
      </c>
      <c r="C714" s="38" t="s">
        <v>485</v>
      </c>
      <c r="D714" s="38" t="s">
        <v>485</v>
      </c>
      <c r="E714" s="40">
        <v>889</v>
      </c>
      <c r="H714" s="12"/>
      <c r="I714" s="12"/>
      <c r="K714" s="12"/>
    </row>
    <row r="715" spans="1:11" x14ac:dyDescent="0.25">
      <c r="A715" s="38" t="s">
        <v>19</v>
      </c>
      <c r="B715" s="39" t="s">
        <v>451</v>
      </c>
      <c r="C715" s="38" t="s">
        <v>485</v>
      </c>
      <c r="D715" s="38" t="s">
        <v>486</v>
      </c>
      <c r="E715" s="40">
        <v>348</v>
      </c>
      <c r="H715" s="10"/>
      <c r="I715" s="10"/>
      <c r="K715" s="10"/>
    </row>
    <row r="716" spans="1:11" x14ac:dyDescent="0.25">
      <c r="A716" s="38" t="s">
        <v>19</v>
      </c>
      <c r="B716" s="39" t="s">
        <v>451</v>
      </c>
      <c r="C716" s="38" t="s">
        <v>485</v>
      </c>
      <c r="D716" s="38" t="s">
        <v>487</v>
      </c>
      <c r="E716" s="40">
        <v>503</v>
      </c>
      <c r="H716" s="10"/>
      <c r="I716" s="10"/>
      <c r="K716" s="10"/>
    </row>
    <row r="717" spans="1:11" x14ac:dyDescent="0.25">
      <c r="A717" s="20" t="s">
        <v>19</v>
      </c>
      <c r="B717" s="20" t="s">
        <v>451</v>
      </c>
      <c r="C717" s="20" t="s">
        <v>488</v>
      </c>
      <c r="D717" s="20"/>
      <c r="E717" s="17">
        <f>SUM(E718:E722)</f>
        <v>435</v>
      </c>
      <c r="F717" s="22"/>
      <c r="G717" s="22"/>
      <c r="H717" s="11">
        <v>2</v>
      </c>
      <c r="I717" s="11">
        <v>2</v>
      </c>
      <c r="J717" s="29" t="s">
        <v>593</v>
      </c>
      <c r="K717" s="11">
        <v>2</v>
      </c>
    </row>
    <row r="718" spans="1:11" x14ac:dyDescent="0.25">
      <c r="A718" s="38" t="s">
        <v>19</v>
      </c>
      <c r="B718" s="39" t="s">
        <v>451</v>
      </c>
      <c r="C718" s="38" t="s">
        <v>488</v>
      </c>
      <c r="D718" s="38" t="s">
        <v>488</v>
      </c>
      <c r="E718" s="40">
        <v>197</v>
      </c>
      <c r="H718" s="13"/>
      <c r="I718" s="13"/>
      <c r="K718" s="13"/>
    </row>
    <row r="719" spans="1:11" x14ac:dyDescent="0.25">
      <c r="A719" s="38" t="s">
        <v>19</v>
      </c>
      <c r="B719" s="39" t="s">
        <v>451</v>
      </c>
      <c r="C719" s="38" t="s">
        <v>488</v>
      </c>
      <c r="D719" s="38" t="s">
        <v>489</v>
      </c>
      <c r="E719" s="40">
        <v>99</v>
      </c>
      <c r="H719" s="13"/>
      <c r="I719" s="13"/>
      <c r="K719" s="13"/>
    </row>
    <row r="720" spans="1:11" x14ac:dyDescent="0.25">
      <c r="A720" s="38" t="s">
        <v>19</v>
      </c>
      <c r="B720" s="39" t="s">
        <v>451</v>
      </c>
      <c r="C720" s="38" t="s">
        <v>488</v>
      </c>
      <c r="D720" s="38" t="s">
        <v>490</v>
      </c>
      <c r="E720" s="40">
        <v>68</v>
      </c>
      <c r="H720" s="13"/>
      <c r="I720" s="13"/>
      <c r="K720" s="13"/>
    </row>
    <row r="721" spans="1:11" x14ac:dyDescent="0.25">
      <c r="A721" s="38" t="s">
        <v>19</v>
      </c>
      <c r="B721" s="39" t="s">
        <v>451</v>
      </c>
      <c r="C721" s="38" t="s">
        <v>488</v>
      </c>
      <c r="D721" s="38" t="s">
        <v>491</v>
      </c>
      <c r="E721" s="40">
        <v>0</v>
      </c>
      <c r="H721" s="13"/>
      <c r="I721" s="13"/>
      <c r="K721" s="13"/>
    </row>
    <row r="722" spans="1:11" x14ac:dyDescent="0.25">
      <c r="A722" s="38" t="s">
        <v>19</v>
      </c>
      <c r="B722" s="39" t="s">
        <v>451</v>
      </c>
      <c r="C722" s="38" t="s">
        <v>488</v>
      </c>
      <c r="D722" s="38" t="s">
        <v>492</v>
      </c>
      <c r="E722" s="40">
        <v>71</v>
      </c>
      <c r="H722" s="13"/>
      <c r="I722" s="13"/>
      <c r="K722" s="13"/>
    </row>
    <row r="723" spans="1:11" x14ac:dyDescent="0.25">
      <c r="K723" s="47"/>
    </row>
    <row r="724" spans="1:11" x14ac:dyDescent="0.25">
      <c r="K724" s="47"/>
    </row>
    <row r="725" spans="1:11" x14ac:dyDescent="0.25">
      <c r="K725" s="47"/>
    </row>
    <row r="726" spans="1:11" x14ac:dyDescent="0.25">
      <c r="K726" s="47"/>
    </row>
    <row r="727" spans="1:11" x14ac:dyDescent="0.25">
      <c r="K727" s="47"/>
    </row>
    <row r="728" spans="1:11" x14ac:dyDescent="0.25">
      <c r="K728" s="47"/>
    </row>
    <row r="729" spans="1:11" x14ac:dyDescent="0.25">
      <c r="K729" s="47"/>
    </row>
    <row r="730" spans="1:11" x14ac:dyDescent="0.25">
      <c r="K730" s="47"/>
    </row>
    <row r="731" spans="1:11" x14ac:dyDescent="0.25">
      <c r="K731" s="47"/>
    </row>
    <row r="732" spans="1:11" x14ac:dyDescent="0.25">
      <c r="K732" s="47"/>
    </row>
    <row r="733" spans="1:11" x14ac:dyDescent="0.25">
      <c r="K733" s="47"/>
    </row>
    <row r="734" spans="1:11" x14ac:dyDescent="0.25">
      <c r="K734" s="47"/>
    </row>
    <row r="735" spans="1:11" x14ac:dyDescent="0.25">
      <c r="K735" s="47"/>
    </row>
    <row r="736" spans="1:11" x14ac:dyDescent="0.25">
      <c r="K736" s="47"/>
    </row>
    <row r="737" spans="11:11" x14ac:dyDescent="0.25">
      <c r="K737" s="47"/>
    </row>
    <row r="738" spans="11:11" x14ac:dyDescent="0.25">
      <c r="K738" s="47"/>
    </row>
  </sheetData>
  <autoFilter ref="A1:J722"/>
  <mergeCells count="4">
    <mergeCell ref="D665:D666"/>
    <mergeCell ref="F665:F666"/>
    <mergeCell ref="D289:D290"/>
    <mergeCell ref="D297:D298"/>
  </mergeCells>
  <pageMargins left="0.7" right="0.7" top="0.75" bottom="0.75" header="0.3" footer="0.3"/>
  <pageSetup paperSize="9" orientation="portrait" r:id="rId1"/>
  <ignoredErrors>
    <ignoredError sqref="E66 E449 E606 E641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8"/>
  <sheetViews>
    <sheetView workbookViewId="0">
      <selection activeCell="L25" sqref="L25"/>
    </sheetView>
  </sheetViews>
  <sheetFormatPr defaultRowHeight="15" x14ac:dyDescent="0.25"/>
  <cols>
    <col min="1" max="1" width="45.7109375" bestFit="1" customWidth="1"/>
    <col min="2" max="2" width="16.28515625" bestFit="1" customWidth="1"/>
    <col min="3" max="4" width="9.7109375" bestFit="1" customWidth="1"/>
    <col min="5" max="5" width="7.7109375" customWidth="1"/>
    <col min="6" max="9" width="9.7109375" bestFit="1" customWidth="1"/>
    <col min="10" max="10" width="7.7109375" customWidth="1"/>
    <col min="11" max="11" width="7.28515625" customWidth="1"/>
    <col min="12" max="12" width="11.28515625" bestFit="1" customWidth="1"/>
  </cols>
  <sheetData>
    <row r="3" spans="1:12" x14ac:dyDescent="0.25">
      <c r="A3" s="72" t="s">
        <v>609</v>
      </c>
      <c r="B3" s="72" t="s">
        <v>603</v>
      </c>
    </row>
    <row r="4" spans="1:12" x14ac:dyDescent="0.25">
      <c r="A4" s="72" t="s">
        <v>606</v>
      </c>
      <c r="B4" t="s">
        <v>600</v>
      </c>
      <c r="C4" t="s">
        <v>595</v>
      </c>
      <c r="D4" t="s">
        <v>592</v>
      </c>
      <c r="E4" t="s">
        <v>593</v>
      </c>
      <c r="F4" t="s">
        <v>596</v>
      </c>
      <c r="G4" t="s">
        <v>597</v>
      </c>
      <c r="H4" t="s">
        <v>598</v>
      </c>
      <c r="I4" t="s">
        <v>599</v>
      </c>
      <c r="J4" t="s">
        <v>594</v>
      </c>
      <c r="K4" t="s">
        <v>604</v>
      </c>
      <c r="L4" t="s">
        <v>605</v>
      </c>
    </row>
    <row r="5" spans="1:12" x14ac:dyDescent="0.25">
      <c r="A5" s="73" t="s">
        <v>493</v>
      </c>
      <c r="B5" s="74"/>
      <c r="C5" s="74"/>
      <c r="D5" s="74">
        <v>1</v>
      </c>
      <c r="E5" s="74"/>
      <c r="F5" s="74">
        <v>3</v>
      </c>
      <c r="G5" s="74">
        <v>1</v>
      </c>
      <c r="H5" s="74"/>
      <c r="I5" s="74">
        <v>2</v>
      </c>
      <c r="J5" s="74">
        <v>3</v>
      </c>
      <c r="K5" s="74">
        <v>29</v>
      </c>
      <c r="L5" s="74">
        <v>39</v>
      </c>
    </row>
    <row r="6" spans="1:12" x14ac:dyDescent="0.25">
      <c r="A6" s="73" t="s">
        <v>7</v>
      </c>
      <c r="B6" s="74"/>
      <c r="C6" s="74">
        <v>7</v>
      </c>
      <c r="D6" s="74">
        <v>1</v>
      </c>
      <c r="E6" s="74">
        <v>1</v>
      </c>
      <c r="F6" s="74">
        <v>3</v>
      </c>
      <c r="G6" s="74"/>
      <c r="H6" s="74"/>
      <c r="I6" s="74">
        <v>1</v>
      </c>
      <c r="J6" s="74">
        <v>3</v>
      </c>
      <c r="K6" s="74">
        <v>43</v>
      </c>
      <c r="L6" s="74">
        <v>59</v>
      </c>
    </row>
    <row r="7" spans="1:12" x14ac:dyDescent="0.25">
      <c r="A7" s="73" t="s">
        <v>506</v>
      </c>
      <c r="B7" s="74"/>
      <c r="C7" s="74">
        <v>1</v>
      </c>
      <c r="D7" s="74"/>
      <c r="E7" s="74"/>
      <c r="F7" s="74">
        <v>6</v>
      </c>
      <c r="G7" s="74">
        <v>1</v>
      </c>
      <c r="H7" s="74">
        <v>1</v>
      </c>
      <c r="I7" s="74">
        <v>5</v>
      </c>
      <c r="J7" s="74">
        <v>3</v>
      </c>
      <c r="K7" s="74">
        <v>61</v>
      </c>
      <c r="L7" s="74">
        <v>78</v>
      </c>
    </row>
    <row r="8" spans="1:12" x14ac:dyDescent="0.25">
      <c r="A8" s="73" t="s">
        <v>507</v>
      </c>
      <c r="B8" s="74"/>
      <c r="C8" s="74">
        <v>5</v>
      </c>
      <c r="D8" s="74"/>
      <c r="E8" s="74"/>
      <c r="F8" s="74">
        <v>6</v>
      </c>
      <c r="G8" s="74">
        <v>5</v>
      </c>
      <c r="H8" s="74">
        <v>1</v>
      </c>
      <c r="I8" s="74"/>
      <c r="J8" s="74"/>
      <c r="K8" s="74">
        <v>47</v>
      </c>
      <c r="L8" s="74">
        <v>64</v>
      </c>
    </row>
    <row r="9" spans="1:12" x14ac:dyDescent="0.25">
      <c r="A9" s="73" t="s">
        <v>282</v>
      </c>
      <c r="B9" s="74"/>
      <c r="C9" s="74">
        <v>2</v>
      </c>
      <c r="D9" s="74"/>
      <c r="E9" s="74">
        <v>1</v>
      </c>
      <c r="F9" s="74">
        <v>5</v>
      </c>
      <c r="G9" s="74">
        <v>2</v>
      </c>
      <c r="H9" s="74"/>
      <c r="I9" s="74">
        <v>2</v>
      </c>
      <c r="J9" s="74">
        <v>1</v>
      </c>
      <c r="K9" s="74">
        <v>52</v>
      </c>
      <c r="L9" s="74">
        <v>65</v>
      </c>
    </row>
    <row r="10" spans="1:12" x14ac:dyDescent="0.25">
      <c r="A10" s="73" t="s">
        <v>508</v>
      </c>
      <c r="B10" s="74">
        <v>3</v>
      </c>
      <c r="C10" s="74">
        <v>2</v>
      </c>
      <c r="D10" s="74"/>
      <c r="E10" s="74">
        <v>1</v>
      </c>
      <c r="F10" s="74">
        <v>2</v>
      </c>
      <c r="G10" s="74">
        <v>2</v>
      </c>
      <c r="H10" s="74"/>
      <c r="I10" s="74">
        <v>2</v>
      </c>
      <c r="J10" s="74"/>
      <c r="K10" s="74">
        <v>47</v>
      </c>
      <c r="L10" s="74">
        <v>59</v>
      </c>
    </row>
    <row r="11" spans="1:12" x14ac:dyDescent="0.25">
      <c r="A11" s="73" t="s">
        <v>509</v>
      </c>
      <c r="B11" s="74"/>
      <c r="C11" s="74">
        <v>1</v>
      </c>
      <c r="D11" s="74"/>
      <c r="E11" s="74"/>
      <c r="F11" s="74">
        <v>1</v>
      </c>
      <c r="G11" s="74">
        <v>2</v>
      </c>
      <c r="H11" s="74"/>
      <c r="I11" s="74"/>
      <c r="J11" s="74">
        <v>5</v>
      </c>
      <c r="K11" s="74">
        <v>48</v>
      </c>
      <c r="L11" s="74">
        <v>57</v>
      </c>
    </row>
    <row r="12" spans="1:12" x14ac:dyDescent="0.25">
      <c r="A12" s="73" t="s">
        <v>20</v>
      </c>
      <c r="B12" s="74"/>
      <c r="C12" s="74"/>
      <c r="D12" s="74"/>
      <c r="E12" s="74"/>
      <c r="F12" s="74"/>
      <c r="G12" s="74"/>
      <c r="H12" s="74"/>
      <c r="I12" s="74"/>
      <c r="J12" s="74"/>
      <c r="K12" s="74">
        <v>1</v>
      </c>
      <c r="L12" s="74">
        <v>1</v>
      </c>
    </row>
    <row r="13" spans="1:12" x14ac:dyDescent="0.25">
      <c r="A13" s="73" t="s">
        <v>339</v>
      </c>
      <c r="B13" s="74">
        <v>4</v>
      </c>
      <c r="C13" s="74"/>
      <c r="D13" s="74"/>
      <c r="E13" s="74"/>
      <c r="F13" s="74">
        <v>3</v>
      </c>
      <c r="G13" s="74">
        <v>3</v>
      </c>
      <c r="H13" s="74">
        <v>2</v>
      </c>
      <c r="I13" s="74">
        <v>2</v>
      </c>
      <c r="J13" s="74">
        <v>1</v>
      </c>
      <c r="K13" s="74">
        <v>51</v>
      </c>
      <c r="L13" s="74">
        <v>66</v>
      </c>
    </row>
    <row r="14" spans="1:12" x14ac:dyDescent="0.25">
      <c r="A14" s="73" t="s">
        <v>510</v>
      </c>
      <c r="B14" s="74"/>
      <c r="C14" s="74">
        <v>2</v>
      </c>
      <c r="D14" s="74"/>
      <c r="E14" s="74"/>
      <c r="F14" s="74">
        <v>2</v>
      </c>
      <c r="G14" s="74">
        <v>1</v>
      </c>
      <c r="H14" s="74">
        <v>4</v>
      </c>
      <c r="I14" s="74">
        <v>2</v>
      </c>
      <c r="J14" s="74">
        <v>2</v>
      </c>
      <c r="K14" s="74">
        <v>62</v>
      </c>
      <c r="L14" s="74">
        <v>75</v>
      </c>
    </row>
    <row r="15" spans="1:12" x14ac:dyDescent="0.25">
      <c r="A15" s="73" t="s">
        <v>511</v>
      </c>
      <c r="B15" s="74"/>
      <c r="C15" s="74">
        <v>3</v>
      </c>
      <c r="D15" s="74"/>
      <c r="E15" s="74">
        <v>1</v>
      </c>
      <c r="F15" s="74">
        <v>3</v>
      </c>
      <c r="G15" s="74">
        <v>1</v>
      </c>
      <c r="H15" s="74">
        <v>1</v>
      </c>
      <c r="I15" s="74"/>
      <c r="J15" s="74">
        <v>6</v>
      </c>
      <c r="K15" s="74">
        <v>78</v>
      </c>
      <c r="L15" s="74">
        <v>93</v>
      </c>
    </row>
    <row r="16" spans="1:12" x14ac:dyDescent="0.25">
      <c r="A16" s="73" t="s">
        <v>451</v>
      </c>
      <c r="B16" s="74"/>
      <c r="C16" s="74">
        <v>3</v>
      </c>
      <c r="D16" s="74"/>
      <c r="E16" s="74">
        <v>1</v>
      </c>
      <c r="F16" s="74">
        <v>3</v>
      </c>
      <c r="G16" s="74">
        <v>1</v>
      </c>
      <c r="H16" s="74">
        <v>1</v>
      </c>
      <c r="I16" s="74"/>
      <c r="J16" s="74">
        <v>1</v>
      </c>
      <c r="K16" s="74">
        <v>36</v>
      </c>
      <c r="L16" s="74">
        <v>46</v>
      </c>
    </row>
    <row r="17" spans="1:12" x14ac:dyDescent="0.25">
      <c r="A17" s="73" t="s">
        <v>604</v>
      </c>
      <c r="B17" s="74"/>
      <c r="C17" s="74"/>
      <c r="D17" s="74"/>
      <c r="E17" s="74"/>
      <c r="F17" s="74"/>
      <c r="G17" s="74"/>
      <c r="H17" s="74"/>
      <c r="I17" s="74"/>
      <c r="J17" s="74"/>
      <c r="K17" s="74">
        <v>3</v>
      </c>
      <c r="L17" s="74">
        <v>3</v>
      </c>
    </row>
    <row r="18" spans="1:12" x14ac:dyDescent="0.25">
      <c r="A18" s="73" t="s">
        <v>605</v>
      </c>
      <c r="B18" s="74">
        <v>7</v>
      </c>
      <c r="C18" s="74">
        <v>26</v>
      </c>
      <c r="D18" s="74">
        <v>2</v>
      </c>
      <c r="E18" s="74">
        <v>5</v>
      </c>
      <c r="F18" s="74">
        <v>37</v>
      </c>
      <c r="G18" s="74">
        <v>19</v>
      </c>
      <c r="H18" s="74">
        <v>10</v>
      </c>
      <c r="I18" s="74">
        <v>16</v>
      </c>
      <c r="J18" s="74">
        <v>25</v>
      </c>
      <c r="K18" s="74">
        <v>558</v>
      </c>
      <c r="L18" s="74">
        <v>705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B25" sqref="B25"/>
    </sheetView>
  </sheetViews>
  <sheetFormatPr defaultRowHeight="15" x14ac:dyDescent="0.25"/>
  <cols>
    <col min="1" max="1" width="13.140625" customWidth="1"/>
    <col min="2" max="2" width="22.5703125" customWidth="1"/>
    <col min="3" max="3" width="11.5703125" customWidth="1"/>
    <col min="4" max="4" width="10.5703125" customWidth="1"/>
    <col min="5" max="5" width="18.140625" bestFit="1" customWidth="1"/>
    <col min="6" max="6" width="12.5703125" bestFit="1" customWidth="1"/>
    <col min="7" max="7" width="13.7109375" bestFit="1" customWidth="1"/>
    <col min="8" max="8" width="5.85546875" customWidth="1"/>
    <col min="9" max="9" width="8.7109375" customWidth="1"/>
    <col min="10" max="10" width="10.28515625" bestFit="1" customWidth="1"/>
    <col min="11" max="11" width="11" bestFit="1" customWidth="1"/>
    <col min="12" max="12" width="9.85546875" bestFit="1" customWidth="1"/>
    <col min="13" max="13" width="18" bestFit="1" customWidth="1"/>
    <col min="14" max="14" width="9.7109375" bestFit="1" customWidth="1"/>
    <col min="15" max="15" width="12" bestFit="1" customWidth="1"/>
    <col min="16" max="16" width="11.5703125" bestFit="1" customWidth="1"/>
    <col min="17" max="17" width="7.85546875" customWidth="1"/>
    <col min="18" max="18" width="12.5703125" bestFit="1" customWidth="1"/>
    <col min="19" max="19" width="6.5703125" customWidth="1"/>
    <col min="20" max="20" width="6.7109375" customWidth="1"/>
    <col min="21" max="21" width="9" customWidth="1"/>
    <col min="22" max="22" width="18.140625" bestFit="1" customWidth="1"/>
    <col min="23" max="23" width="9.28515625" bestFit="1" customWidth="1"/>
    <col min="24" max="24" width="14.28515625" bestFit="1" customWidth="1"/>
    <col min="25" max="25" width="16" bestFit="1" customWidth="1"/>
    <col min="26" max="26" width="6.5703125" customWidth="1"/>
    <col min="27" max="27" width="9.28515625" bestFit="1" customWidth="1"/>
    <col min="28" max="28" width="8" customWidth="1"/>
    <col min="29" max="29" width="15.28515625" bestFit="1" customWidth="1"/>
    <col min="30" max="30" width="19.42578125" bestFit="1" customWidth="1"/>
    <col min="31" max="31" width="15.140625" bestFit="1" customWidth="1"/>
    <col min="32" max="32" width="11.7109375" bestFit="1" customWidth="1"/>
    <col min="33" max="33" width="17.42578125" bestFit="1" customWidth="1"/>
    <col min="34" max="34" width="14.5703125" bestFit="1" customWidth="1"/>
    <col min="35" max="35" width="6.85546875" customWidth="1"/>
    <col min="36" max="36" width="10.85546875" bestFit="1" customWidth="1"/>
    <col min="37" max="37" width="13.140625" bestFit="1" customWidth="1"/>
    <col min="38" max="38" width="23.28515625" bestFit="1" customWidth="1"/>
    <col min="39" max="39" width="7.5703125" customWidth="1"/>
    <col min="40" max="40" width="10" bestFit="1" customWidth="1"/>
    <col min="41" max="41" width="8.42578125" customWidth="1"/>
    <col min="42" max="43" width="8" customWidth="1"/>
    <col min="44" max="44" width="8.7109375" customWidth="1"/>
    <col min="45" max="45" width="21.7109375" bestFit="1" customWidth="1"/>
    <col min="46" max="46" width="13.28515625" bestFit="1" customWidth="1"/>
    <col min="47" max="47" width="12" bestFit="1" customWidth="1"/>
    <col min="48" max="48" width="15.42578125" bestFit="1" customWidth="1"/>
    <col min="49" max="49" width="14.5703125" bestFit="1" customWidth="1"/>
    <col min="50" max="50" width="18.85546875" bestFit="1" customWidth="1"/>
    <col min="51" max="51" width="12.42578125" bestFit="1" customWidth="1"/>
    <col min="52" max="53" width="7.7109375" customWidth="1"/>
    <col min="54" max="54" width="11.7109375" bestFit="1" customWidth="1"/>
    <col min="55" max="55" width="7.7109375" customWidth="1"/>
    <col min="56" max="56" width="9" customWidth="1"/>
    <col min="57" max="57" width="12.28515625" bestFit="1" customWidth="1"/>
    <col min="58" max="58" width="10.5703125" bestFit="1" customWidth="1"/>
    <col min="59" max="59" width="8.140625" customWidth="1"/>
    <col min="60" max="60" width="7" customWidth="1"/>
    <col min="61" max="61" width="10.85546875" bestFit="1" customWidth="1"/>
    <col min="62" max="62" width="11" bestFit="1" customWidth="1"/>
    <col min="63" max="63" width="8.140625" customWidth="1"/>
    <col min="64" max="64" width="7.28515625" customWidth="1"/>
    <col min="65" max="65" width="17.85546875" bestFit="1" customWidth="1"/>
    <col min="66" max="66" width="10.5703125" bestFit="1" customWidth="1"/>
    <col min="67" max="67" width="13.7109375" bestFit="1" customWidth="1"/>
    <col min="68" max="68" width="10.42578125" bestFit="1" customWidth="1"/>
    <col min="69" max="69" width="6.28515625" customWidth="1"/>
    <col min="70" max="70" width="6.5703125" customWidth="1"/>
    <col min="71" max="71" width="10.7109375" bestFit="1" customWidth="1"/>
    <col min="72" max="72" width="19.7109375" bestFit="1" customWidth="1"/>
    <col min="73" max="73" width="11.28515625" bestFit="1" customWidth="1"/>
    <col min="74" max="74" width="12" bestFit="1" customWidth="1"/>
    <col min="75" max="75" width="25.140625" bestFit="1" customWidth="1"/>
    <col min="76" max="76" width="10.42578125" bestFit="1" customWidth="1"/>
    <col min="77" max="77" width="11.28515625" bestFit="1" customWidth="1"/>
    <col min="78" max="78" width="13.85546875" bestFit="1" customWidth="1"/>
    <col min="79" max="79" width="15.28515625" bestFit="1" customWidth="1"/>
    <col min="80" max="80" width="10.42578125" bestFit="1" customWidth="1"/>
    <col min="82" max="82" width="12.42578125" bestFit="1" customWidth="1"/>
    <col min="83" max="83" width="10.7109375" bestFit="1" customWidth="1"/>
    <col min="84" max="84" width="9.5703125" bestFit="1" customWidth="1"/>
    <col min="85" max="85" width="10.140625" bestFit="1" customWidth="1"/>
    <col min="86" max="86" width="9.7109375" bestFit="1" customWidth="1"/>
    <col min="87" max="87" width="10.140625" bestFit="1" customWidth="1"/>
    <col min="88" max="88" width="12.28515625" bestFit="1" customWidth="1"/>
    <col min="89" max="89" width="14.42578125" bestFit="1" customWidth="1"/>
    <col min="90" max="90" width="15.140625" bestFit="1" customWidth="1"/>
    <col min="91" max="91" width="12" bestFit="1" customWidth="1"/>
    <col min="92" max="92" width="26.42578125" bestFit="1" customWidth="1"/>
    <col min="93" max="93" width="12.7109375" bestFit="1" customWidth="1"/>
    <col min="94" max="94" width="9.85546875" bestFit="1" customWidth="1"/>
    <col min="95" max="95" width="8.85546875" customWidth="1"/>
    <col min="96" max="96" width="27.85546875" bestFit="1" customWidth="1"/>
    <col min="97" max="97" width="15" bestFit="1" customWidth="1"/>
    <col min="98" max="98" width="12.42578125" bestFit="1" customWidth="1"/>
    <col min="99" max="99" width="13.42578125" bestFit="1" customWidth="1"/>
    <col min="100" max="100" width="10.85546875" bestFit="1" customWidth="1"/>
    <col min="101" max="101" width="16.7109375" bestFit="1" customWidth="1"/>
    <col min="102" max="102" width="18.28515625" bestFit="1" customWidth="1"/>
    <col min="103" max="103" width="7.5703125" customWidth="1"/>
    <col min="104" max="104" width="8.28515625" customWidth="1"/>
    <col min="105" max="105" width="16" bestFit="1" customWidth="1"/>
    <col min="106" max="106" width="10" bestFit="1" customWidth="1"/>
    <col min="107" max="107" width="7" customWidth="1"/>
    <col min="108" max="108" width="11.140625" bestFit="1" customWidth="1"/>
    <col min="109" max="109" width="8.7109375" customWidth="1"/>
    <col min="110" max="110" width="11.85546875" bestFit="1" customWidth="1"/>
    <col min="111" max="111" width="13.85546875" bestFit="1" customWidth="1"/>
    <col min="112" max="112" width="11" bestFit="1" customWidth="1"/>
    <col min="113" max="113" width="12.28515625" bestFit="1" customWidth="1"/>
    <col min="114" max="114" width="10.7109375" bestFit="1" customWidth="1"/>
    <col min="115" max="115" width="20.7109375" bestFit="1" customWidth="1"/>
    <col min="116" max="116" width="11.140625" bestFit="1" customWidth="1"/>
    <col min="117" max="117" width="8.42578125" customWidth="1"/>
    <col min="118" max="118" width="20.5703125" bestFit="1" customWidth="1"/>
    <col min="119" max="119" width="13.28515625" bestFit="1" customWidth="1"/>
    <col min="120" max="120" width="10.5703125" bestFit="1" customWidth="1"/>
    <col min="121" max="121" width="8.7109375" customWidth="1"/>
    <col min="122" max="122" width="11.140625" bestFit="1" customWidth="1"/>
    <col min="123" max="123" width="7.5703125" customWidth="1"/>
    <col min="124" max="124" width="11.5703125" bestFit="1" customWidth="1"/>
    <col min="125" max="125" width="11" bestFit="1" customWidth="1"/>
    <col min="126" max="126" width="10.85546875" bestFit="1" customWidth="1"/>
    <col min="127" max="127" width="22.42578125" bestFit="1" customWidth="1"/>
    <col min="128" max="128" width="13.5703125" bestFit="1" customWidth="1"/>
    <col min="129" max="129" width="10.28515625" bestFit="1" customWidth="1"/>
    <col min="130" max="130" width="9" customWidth="1"/>
    <col min="131" max="131" width="19.28515625" bestFit="1" customWidth="1"/>
    <col min="132" max="132" width="14" bestFit="1" customWidth="1"/>
    <col min="133" max="133" width="9.7109375" bestFit="1" customWidth="1"/>
    <col min="134" max="134" width="11.140625" bestFit="1" customWidth="1"/>
    <col min="135" max="135" width="35.140625" bestFit="1" customWidth="1"/>
    <col min="136" max="136" width="7.7109375" customWidth="1"/>
    <col min="137" max="137" width="13.5703125" bestFit="1" customWidth="1"/>
    <col min="138" max="138" width="7.85546875" customWidth="1"/>
    <col min="139" max="139" width="16.140625" bestFit="1" customWidth="1"/>
    <col min="140" max="140" width="14.7109375" bestFit="1" customWidth="1"/>
    <col min="141" max="141" width="15.7109375" bestFit="1" customWidth="1"/>
    <col min="142" max="142" width="12" bestFit="1" customWidth="1"/>
    <col min="143" max="143" width="13.85546875" bestFit="1" customWidth="1"/>
    <col min="144" max="144" width="15.28515625" bestFit="1" customWidth="1"/>
    <col min="145" max="145" width="13.28515625" bestFit="1" customWidth="1"/>
    <col min="146" max="146" width="8.7109375" customWidth="1"/>
    <col min="147" max="147" width="9.42578125" bestFit="1" customWidth="1"/>
    <col min="148" max="148" width="16" bestFit="1" customWidth="1"/>
    <col min="149" max="149" width="15.140625" bestFit="1" customWidth="1"/>
    <col min="150" max="150" width="19.42578125" bestFit="1" customWidth="1"/>
    <col min="151" max="151" width="10.5703125" bestFit="1" customWidth="1"/>
    <col min="152" max="152" width="10" bestFit="1" customWidth="1"/>
    <col min="153" max="153" width="9.85546875" bestFit="1" customWidth="1"/>
    <col min="154" max="154" width="9.28515625" bestFit="1" customWidth="1"/>
    <col min="155" max="155" width="11.7109375" bestFit="1" customWidth="1"/>
    <col min="156" max="156" width="9.5703125" bestFit="1" customWidth="1"/>
    <col min="157" max="157" width="21.42578125" bestFit="1" customWidth="1"/>
    <col min="158" max="158" width="9.85546875" bestFit="1" customWidth="1"/>
    <col min="159" max="159" width="11.42578125" bestFit="1" customWidth="1"/>
    <col min="160" max="160" width="24.85546875" bestFit="1" customWidth="1"/>
    <col min="161" max="161" width="8" customWidth="1"/>
    <col min="162" max="162" width="9.28515625" bestFit="1" customWidth="1"/>
    <col min="163" max="163" width="33.42578125" bestFit="1" customWidth="1"/>
    <col min="164" max="164" width="5.85546875" customWidth="1"/>
    <col min="165" max="165" width="6.28515625" customWidth="1"/>
    <col min="166" max="166" width="7.5703125" customWidth="1"/>
    <col min="167" max="167" width="16.28515625" bestFit="1" customWidth="1"/>
    <col min="168" max="168" width="16.140625" bestFit="1" customWidth="1"/>
    <col min="169" max="169" width="12.28515625" bestFit="1" customWidth="1"/>
    <col min="170" max="170" width="14" bestFit="1" customWidth="1"/>
    <col min="171" max="171" width="13.42578125" bestFit="1" customWidth="1"/>
    <col min="172" max="172" width="12.42578125" bestFit="1" customWidth="1"/>
    <col min="173" max="173" width="7.5703125" customWidth="1"/>
    <col min="174" max="174" width="12.5703125" bestFit="1" customWidth="1"/>
    <col min="175" max="175" width="10.140625" bestFit="1" customWidth="1"/>
    <col min="176" max="176" width="10.42578125" bestFit="1" customWidth="1"/>
    <col min="177" max="177" width="13.85546875" bestFit="1" customWidth="1"/>
    <col min="178" max="178" width="12" bestFit="1" customWidth="1"/>
    <col min="179" max="179" width="23.42578125" bestFit="1" customWidth="1"/>
    <col min="180" max="180" width="6.28515625" customWidth="1"/>
    <col min="181" max="181" width="17.42578125" bestFit="1" customWidth="1"/>
    <col min="182" max="182" width="13.140625" bestFit="1" customWidth="1"/>
    <col min="183" max="183" width="6.42578125" customWidth="1"/>
    <col min="184" max="184" width="11.85546875" bestFit="1" customWidth="1"/>
    <col min="185" max="185" width="10.5703125" bestFit="1" customWidth="1"/>
    <col min="186" max="187" width="5.85546875" customWidth="1"/>
    <col min="188" max="188" width="10.28515625" bestFit="1" customWidth="1"/>
    <col min="189" max="189" width="9.5703125" bestFit="1" customWidth="1"/>
    <col min="190" max="190" width="9.7109375" bestFit="1" customWidth="1"/>
    <col min="191" max="191" width="11.140625" bestFit="1" customWidth="1"/>
    <col min="192" max="192" width="8.85546875" customWidth="1"/>
    <col min="193" max="193" width="29" bestFit="1" customWidth="1"/>
    <col min="194" max="194" width="13.42578125" bestFit="1" customWidth="1"/>
    <col min="195" max="195" width="10.140625" bestFit="1" customWidth="1"/>
    <col min="196" max="196" width="7.28515625" customWidth="1"/>
    <col min="197" max="197" width="11.28515625" bestFit="1" customWidth="1"/>
  </cols>
  <sheetData>
    <row r="3" spans="1:2" x14ac:dyDescent="0.25">
      <c r="A3" s="72" t="s">
        <v>606</v>
      </c>
      <c r="B3" t="s">
        <v>610</v>
      </c>
    </row>
    <row r="4" spans="1:2" x14ac:dyDescent="0.25">
      <c r="A4" s="73" t="s">
        <v>493</v>
      </c>
      <c r="B4" s="74">
        <v>1</v>
      </c>
    </row>
    <row r="5" spans="1:2" x14ac:dyDescent="0.25">
      <c r="A5" s="73" t="s">
        <v>7</v>
      </c>
      <c r="B5" s="74"/>
    </row>
    <row r="6" spans="1:2" x14ac:dyDescent="0.25">
      <c r="A6" s="73" t="s">
        <v>506</v>
      </c>
      <c r="B6" s="74"/>
    </row>
    <row r="7" spans="1:2" x14ac:dyDescent="0.25">
      <c r="A7" s="73" t="s">
        <v>507</v>
      </c>
      <c r="B7" s="74"/>
    </row>
    <row r="8" spans="1:2" x14ac:dyDescent="0.25">
      <c r="A8" s="73" t="s">
        <v>282</v>
      </c>
      <c r="B8" s="74"/>
    </row>
    <row r="9" spans="1:2" x14ac:dyDescent="0.25">
      <c r="A9" s="73" t="s">
        <v>508</v>
      </c>
      <c r="B9" s="74">
        <v>14</v>
      </c>
    </row>
    <row r="10" spans="1:2" x14ac:dyDescent="0.25">
      <c r="A10" s="73" t="s">
        <v>509</v>
      </c>
      <c r="B10" s="74">
        <v>1</v>
      </c>
    </row>
    <row r="11" spans="1:2" x14ac:dyDescent="0.25">
      <c r="A11" s="73" t="s">
        <v>20</v>
      </c>
      <c r="B11" s="74"/>
    </row>
    <row r="12" spans="1:2" x14ac:dyDescent="0.25">
      <c r="A12" s="73" t="s">
        <v>339</v>
      </c>
      <c r="B12" s="74">
        <v>10</v>
      </c>
    </row>
    <row r="13" spans="1:2" x14ac:dyDescent="0.25">
      <c r="A13" s="73" t="s">
        <v>510</v>
      </c>
      <c r="B13" s="74">
        <v>20</v>
      </c>
    </row>
    <row r="14" spans="1:2" x14ac:dyDescent="0.25">
      <c r="A14" s="73" t="s">
        <v>511</v>
      </c>
      <c r="B14" s="74">
        <v>11</v>
      </c>
    </row>
    <row r="15" spans="1:2" x14ac:dyDescent="0.25">
      <c r="A15" s="73" t="s">
        <v>451</v>
      </c>
      <c r="B15" s="74">
        <v>4</v>
      </c>
    </row>
    <row r="16" spans="1:2" x14ac:dyDescent="0.25">
      <c r="A16" s="73" t="s">
        <v>604</v>
      </c>
      <c r="B16" s="74"/>
    </row>
    <row r="17" spans="1:2" x14ac:dyDescent="0.25">
      <c r="A17" s="73" t="s">
        <v>605</v>
      </c>
      <c r="B17" s="74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J28" sqref="J28"/>
    </sheetView>
  </sheetViews>
  <sheetFormatPr defaultRowHeight="15" x14ac:dyDescent="0.25"/>
  <cols>
    <col min="1" max="1" width="30" bestFit="1" customWidth="1"/>
    <col min="2" max="2" width="16.28515625" customWidth="1"/>
    <col min="3" max="4" width="3" customWidth="1"/>
    <col min="5" max="5" width="2" customWidth="1"/>
    <col min="6" max="6" width="7.28515625" customWidth="1"/>
    <col min="7" max="7" width="11.28515625" bestFit="1" customWidth="1"/>
  </cols>
  <sheetData>
    <row r="3" spans="1:7" x14ac:dyDescent="0.25">
      <c r="A3" s="72" t="s">
        <v>616</v>
      </c>
      <c r="B3" s="72" t="s">
        <v>603</v>
      </c>
    </row>
    <row r="4" spans="1:7" x14ac:dyDescent="0.25">
      <c r="A4" s="72" t="s">
        <v>606</v>
      </c>
      <c r="B4">
        <v>1</v>
      </c>
      <c r="C4">
        <v>2</v>
      </c>
      <c r="D4">
        <v>3</v>
      </c>
      <c r="E4">
        <v>4</v>
      </c>
      <c r="F4" t="s">
        <v>604</v>
      </c>
      <c r="G4" t="s">
        <v>605</v>
      </c>
    </row>
    <row r="5" spans="1:7" x14ac:dyDescent="0.25">
      <c r="A5" s="73" t="s">
        <v>493</v>
      </c>
      <c r="B5" s="74">
        <v>4</v>
      </c>
      <c r="C5" s="74">
        <v>5</v>
      </c>
      <c r="D5" s="74">
        <v>1</v>
      </c>
      <c r="E5" s="74"/>
      <c r="F5" s="74">
        <v>1</v>
      </c>
      <c r="G5" s="74">
        <v>11</v>
      </c>
    </row>
    <row r="6" spans="1:7" x14ac:dyDescent="0.25">
      <c r="A6" s="73" t="s">
        <v>7</v>
      </c>
      <c r="B6" s="74">
        <v>15</v>
      </c>
      <c r="C6" s="74">
        <v>1</v>
      </c>
      <c r="D6" s="74"/>
      <c r="E6" s="74"/>
      <c r="F6" s="74">
        <v>1</v>
      </c>
      <c r="G6" s="74">
        <v>17</v>
      </c>
    </row>
    <row r="7" spans="1:7" x14ac:dyDescent="0.25">
      <c r="A7" s="73" t="s">
        <v>506</v>
      </c>
      <c r="B7" s="74">
        <v>9</v>
      </c>
      <c r="C7" s="74">
        <v>8</v>
      </c>
      <c r="D7" s="74"/>
      <c r="E7" s="74"/>
      <c r="F7" s="74">
        <v>1</v>
      </c>
      <c r="G7" s="74">
        <v>18</v>
      </c>
    </row>
    <row r="8" spans="1:7" x14ac:dyDescent="0.25">
      <c r="A8" s="73" t="s">
        <v>507</v>
      </c>
      <c r="B8" s="74">
        <v>13</v>
      </c>
      <c r="C8" s="74">
        <v>3</v>
      </c>
      <c r="D8" s="74">
        <v>1</v>
      </c>
      <c r="E8" s="74"/>
      <c r="F8" s="74">
        <v>1</v>
      </c>
      <c r="G8" s="74">
        <v>18</v>
      </c>
    </row>
    <row r="9" spans="1:7" x14ac:dyDescent="0.25">
      <c r="A9" s="73" t="s">
        <v>282</v>
      </c>
      <c r="B9" s="74">
        <v>10</v>
      </c>
      <c r="C9" s="74">
        <v>3</v>
      </c>
      <c r="D9" s="74"/>
      <c r="E9" s="74"/>
      <c r="F9" s="74">
        <v>1</v>
      </c>
      <c r="G9" s="74">
        <v>14</v>
      </c>
    </row>
    <row r="10" spans="1:7" x14ac:dyDescent="0.25">
      <c r="A10" s="73" t="s">
        <v>508</v>
      </c>
      <c r="B10" s="74">
        <v>4</v>
      </c>
      <c r="C10" s="74">
        <v>3</v>
      </c>
      <c r="D10" s="74">
        <v>3</v>
      </c>
      <c r="E10" s="74"/>
      <c r="F10" s="74">
        <v>1</v>
      </c>
      <c r="G10" s="74">
        <v>11</v>
      </c>
    </row>
    <row r="11" spans="1:7" x14ac:dyDescent="0.25">
      <c r="A11" s="73" t="s">
        <v>509</v>
      </c>
      <c r="B11" s="74">
        <v>7</v>
      </c>
      <c r="C11" s="74">
        <v>1</v>
      </c>
      <c r="D11" s="74">
        <v>1</v>
      </c>
      <c r="E11" s="74"/>
      <c r="F11" s="74">
        <v>1</v>
      </c>
      <c r="G11" s="74">
        <v>10</v>
      </c>
    </row>
    <row r="12" spans="1:7" x14ac:dyDescent="0.25">
      <c r="A12" s="73" t="s">
        <v>20</v>
      </c>
      <c r="B12" s="74"/>
      <c r="C12" s="74"/>
      <c r="D12" s="74"/>
      <c r="E12" s="74"/>
      <c r="F12" s="74"/>
      <c r="G12" s="74"/>
    </row>
    <row r="13" spans="1:7" x14ac:dyDescent="0.25">
      <c r="A13" s="73" t="s">
        <v>339</v>
      </c>
      <c r="B13" s="74">
        <v>3</v>
      </c>
      <c r="C13" s="74">
        <v>8</v>
      </c>
      <c r="D13" s="74">
        <v>3</v>
      </c>
      <c r="E13" s="74">
        <v>1</v>
      </c>
      <c r="F13" s="74">
        <v>1</v>
      </c>
      <c r="G13" s="74">
        <v>16</v>
      </c>
    </row>
    <row r="14" spans="1:7" x14ac:dyDescent="0.25">
      <c r="A14" s="73" t="s">
        <v>510</v>
      </c>
      <c r="B14" s="74">
        <v>4</v>
      </c>
      <c r="C14" s="74">
        <v>7</v>
      </c>
      <c r="D14" s="74">
        <v>2</v>
      </c>
      <c r="E14" s="74"/>
      <c r="F14" s="74">
        <v>1</v>
      </c>
      <c r="G14" s="74">
        <v>14</v>
      </c>
    </row>
    <row r="15" spans="1:7" x14ac:dyDescent="0.25">
      <c r="A15" s="73" t="s">
        <v>511</v>
      </c>
      <c r="B15" s="74">
        <v>10</v>
      </c>
      <c r="C15" s="74">
        <v>4</v>
      </c>
      <c r="D15" s="74"/>
      <c r="E15" s="74"/>
      <c r="F15" s="74">
        <v>1</v>
      </c>
      <c r="G15" s="74">
        <v>15</v>
      </c>
    </row>
    <row r="16" spans="1:7" x14ac:dyDescent="0.25">
      <c r="A16" s="73" t="s">
        <v>451</v>
      </c>
      <c r="B16" s="74">
        <v>5</v>
      </c>
      <c r="C16" s="74">
        <v>5</v>
      </c>
      <c r="D16" s="74"/>
      <c r="E16" s="74"/>
      <c r="F16" s="74">
        <v>1</v>
      </c>
      <c r="G16" s="74">
        <v>11</v>
      </c>
    </row>
    <row r="17" spans="1:7" x14ac:dyDescent="0.25">
      <c r="A17" s="73" t="s">
        <v>604</v>
      </c>
      <c r="B17" s="74"/>
      <c r="C17" s="74"/>
      <c r="D17" s="74"/>
      <c r="E17" s="74"/>
      <c r="F17" s="74">
        <v>1</v>
      </c>
      <c r="G17" s="74">
        <v>1</v>
      </c>
    </row>
    <row r="18" spans="1:7" x14ac:dyDescent="0.25">
      <c r="A18" s="73" t="s">
        <v>605</v>
      </c>
      <c r="B18" s="74">
        <v>84</v>
      </c>
      <c r="C18" s="74">
        <v>48</v>
      </c>
      <c r="D18" s="74">
        <v>11</v>
      </c>
      <c r="E18" s="74">
        <v>1</v>
      </c>
      <c r="F18" s="74">
        <v>12</v>
      </c>
      <c r="G18" s="74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ანალიზი</vt:lpstr>
      <vt:lpstr>იმერეთი სრული</vt:lpstr>
      <vt:lpstr>Sheet7</vt:lpstr>
      <vt:lpstr>Sheet9</vt:lpstr>
      <vt:lpstr>Sheet11</vt:lpstr>
      <vt:lpstr>'იმერეთი სრული'!Print_Area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2019-08-23T12:35:13Z</dcterms:modified>
</cp:coreProperties>
</file>